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indoorcc-my.sharepoint.com/personal/bailey_smith_purmogroup_com/Documents/Documents/Merriott/Selection Tool/Selection Tool/"/>
    </mc:Choice>
  </mc:AlternateContent>
  <xr:revisionPtr revIDLastSave="0" documentId="8_{501A67DB-CA14-453E-ADD9-B46090995A40}" xr6:coauthVersionLast="47" xr6:coauthVersionMax="47" xr10:uidLastSave="{00000000-0000-0000-0000-000000000000}"/>
  <workbookProtection workbookAlgorithmName="SHA-512" workbookHashValue="+fRIlGnpBO8b/Msj7gg2fF8/izAVwiytxiHG3Zakn0/cKAHUmg4u6r5zkSXwfDY/72IbKsJdzHDBQPWXpPwvXw==" workbookSaltValue="bSAZ+I3FHxXTzINsW9/1aw==" workbookSpinCount="100000" lockStructure="1"/>
  <bookViews>
    <workbookView xWindow="-28920" yWindow="-120" windowWidth="29040" windowHeight="17520" tabRatio="815" xr2:uid="{97B08523-DFD1-43FB-96F6-740894A73CF8}"/>
  </bookViews>
  <sheets>
    <sheet name="Home" sheetId="30" r:id="rId1"/>
    <sheet name="Primo Plus" sheetId="11" r:id="rId2"/>
    <sheet name="Fascia &amp; Fascia Grace" sheetId="13" r:id="rId3"/>
    <sheet name="Centre Tap" sheetId="15" r:id="rId4"/>
    <sheet name="Multicolumn Plus" sheetId="1" r:id="rId5"/>
    <sheet name="Precision Horizontal" sheetId="8" r:id="rId6"/>
    <sheet name="Precision Plus Vertical" sheetId="45" r:id="rId7"/>
    <sheet name="Precision Vertical" sheetId="10" r:id="rId8"/>
    <sheet name="Profile Horizontal" sheetId="44" r:id="rId9"/>
    <sheet name="Profile Vertical" sheetId="14" r:id="rId10"/>
    <sheet name="Protecta" sheetId="18" r:id="rId11"/>
    <sheet name="Ultima (Precision)" sheetId="19" r:id="rId12"/>
    <sheet name="Ultima (Primo)" sheetId="36" r:id="rId13"/>
    <sheet name="Ultima (Vertical)" sheetId="38" r:id="rId14"/>
    <sheet name="Optima" sheetId="21" r:id="rId15"/>
    <sheet name="Radiavector" sheetId="49" r:id="rId16"/>
    <sheet name="Aura" sheetId="17" r:id="rId17"/>
    <sheet name="Aura Slim" sheetId="48" r:id="rId18"/>
    <sheet name="Electric" sheetId="22" r:id="rId19"/>
    <sheet name="Crystal E" sheetId="39" r:id="rId20"/>
    <sheet name="ClimaAir" sheetId="32" r:id="rId21"/>
    <sheet name="Edge" sheetId="34" r:id="rId22"/>
    <sheet name="Crystal" sheetId="35" r:id="rId23"/>
    <sheet name="Valves" sheetId="41" r:id="rId24"/>
    <sheet name="Outputs" sheetId="9" state="hidden" r:id="rId25"/>
    <sheet name="Ultima mCF Table" sheetId="3" state="hidden" r:id="rId26"/>
  </sheets>
  <definedNames>
    <definedName name="_xlnm._FilterDatabase" localSheetId="16" hidden="1">Aura!$A$3:$AF$29</definedName>
    <definedName name="_xlnm._FilterDatabase" localSheetId="17" hidden="1">'Aura Slim'!$A$3:$AJ$26</definedName>
    <definedName name="_xlnm._FilterDatabase" localSheetId="3" hidden="1">'Centre Tap'!$A$3:$T$34</definedName>
    <definedName name="_xlnm._FilterDatabase" localSheetId="20" hidden="1">ClimaAir!$A$3:$S$16</definedName>
    <definedName name="_xlnm._FilterDatabase" localSheetId="22" hidden="1">Crystal!$A$3:$AD$9</definedName>
    <definedName name="_xlnm._FilterDatabase" localSheetId="19" hidden="1">'Crystal E'!$A$3:$Z$9</definedName>
    <definedName name="_xlnm._FilterDatabase" localSheetId="21" hidden="1">Edge!$A$3:$AB$9</definedName>
    <definedName name="_xlnm._FilterDatabase" localSheetId="18" hidden="1">Electric!$A$3:$P$24</definedName>
    <definedName name="_xlnm._FilterDatabase" localSheetId="2" hidden="1">'Fascia &amp; Fascia Grace'!$A$3:$Q$27</definedName>
    <definedName name="_xlnm._FilterDatabase" localSheetId="0" hidden="1">Home!#REF!</definedName>
    <definedName name="_xlnm._FilterDatabase" localSheetId="4" hidden="1">'Multicolumn Plus'!$A$3:$AZ$116</definedName>
    <definedName name="_xlnm._FilterDatabase" localSheetId="14" hidden="1">Optima!$B$3:$AC$50</definedName>
    <definedName name="_xlnm._FilterDatabase" localSheetId="24" hidden="1">Outputs!$A$3:$N$60</definedName>
    <definedName name="_xlnm._FilterDatabase" localSheetId="5" hidden="1">'Precision Horizontal'!$A$3:$AE$66</definedName>
    <definedName name="_xlnm._FilterDatabase" localSheetId="6" hidden="1">'Precision Plus Vertical'!$A$3:$N$42</definedName>
    <definedName name="_xlnm._FilterDatabase" localSheetId="7" hidden="1">'Precision Vertical'!$A$3:$N$60</definedName>
    <definedName name="_xlnm._FilterDatabase" localSheetId="1" hidden="1">'Primo Plus'!$A$3:$Z$33</definedName>
    <definedName name="_xlnm._FilterDatabase" localSheetId="8" hidden="1">'Profile Horizontal'!$A$3:$BG$40</definedName>
    <definedName name="_xlnm._FilterDatabase" localSheetId="9" hidden="1">'Profile Vertical'!$A$3:$V$70</definedName>
    <definedName name="_xlnm._FilterDatabase" localSheetId="10" hidden="1">Protecta!$A$3:$O$23</definedName>
    <definedName name="_xlnm._FilterDatabase" localSheetId="15" hidden="1">Radiavector!$A$3:$AF$27</definedName>
    <definedName name="_xlnm._FilterDatabase" localSheetId="11" hidden="1">'Ultima (Precision)'!$B$3:$AD$51</definedName>
    <definedName name="_xlnm._FilterDatabase" localSheetId="12" hidden="1">'Ultima (Primo)'!$A$8:$P$105</definedName>
    <definedName name="_xlnm._FilterDatabase" localSheetId="13" hidden="1">'Ultima (Vertical)'!$A$8:$P$52</definedName>
    <definedName name="_xlnm._FilterDatabase" localSheetId="23" hidden="1">Valves!$B$3:$V$11</definedName>
    <definedName name="_xlnm.Print_Area" localSheetId="16">Aura!$A$1:$AF$29</definedName>
    <definedName name="_xlnm.Print_Area" localSheetId="17">'Aura Slim'!$A$1:$AJ$26</definedName>
    <definedName name="_xlnm.Print_Area" localSheetId="3">'Centre Tap'!$A$1:$T$34</definedName>
    <definedName name="_xlnm.Print_Area" localSheetId="20">ClimaAir!$A$1:$R$47</definedName>
    <definedName name="_xlnm.Print_Area" localSheetId="22">Crystal!$A$1:$S$31</definedName>
    <definedName name="_xlnm.Print_Area" localSheetId="19">'Crystal E'!$A$1:$O$19</definedName>
    <definedName name="_xlnm.Print_Area" localSheetId="21">Edge!$A$1:$Q$20</definedName>
    <definedName name="_xlnm.Print_Area" localSheetId="18">Electric!$A$1:$N$24</definedName>
    <definedName name="_xlnm.Print_Area" localSheetId="2">'Fascia &amp; Fascia Grace'!$A$1:$AG$32</definedName>
    <definedName name="_xlnm.Print_Area" localSheetId="4">'Multicolumn Plus'!$A$1:$AZ$116</definedName>
    <definedName name="_xlnm.Print_Area" localSheetId="14">Optima!$A$1:$AD$58</definedName>
    <definedName name="_xlnm.Print_Area" localSheetId="5">'Precision Horizontal'!$A$1:$AE$66</definedName>
    <definedName name="_xlnm.Print_Area" localSheetId="6">'Precision Plus Vertical'!$A$1:$O$42</definedName>
    <definedName name="_xlnm.Print_Area" localSheetId="7">'Precision Vertical'!$A$1:$O$60</definedName>
    <definedName name="_xlnm.Print_Area" localSheetId="1">'Primo Plus'!$A$1:$Z$70</definedName>
    <definedName name="_xlnm.Print_Area" localSheetId="8">'Profile Horizontal'!$A$1:$BG$40</definedName>
    <definedName name="_xlnm.Print_Area" localSheetId="9">'Profile Vertical'!$A$1:$V$70</definedName>
    <definedName name="_xlnm.Print_Area" localSheetId="10">Protecta!$A$1:$O$35</definedName>
    <definedName name="_xlnm.Print_Area" localSheetId="15">Radiavector!$A$1:$AF$27</definedName>
    <definedName name="_xlnm.Print_Area" localSheetId="11">'Ultima (Precision)'!$A$1:$AD$211</definedName>
    <definedName name="_xlnm.Print_Area" localSheetId="12">'Ultima (Primo)'!$A$1:$P$105</definedName>
    <definedName name="_xlnm.Print_Area" localSheetId="13">'Ultima (Vertical)'!$A$1:$M$94</definedName>
    <definedName name="_xlnm.Print_Area" localSheetId="23">Valves!$B$1:$K$11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49" l="1"/>
  <c r="AF26" i="49"/>
  <c r="R26" i="49"/>
  <c r="AD24" i="49"/>
  <c r="P24" i="49"/>
  <c r="AC23" i="49"/>
  <c r="O23" i="49"/>
  <c r="AB22" i="49"/>
  <c r="N22" i="49"/>
  <c r="AA21" i="49"/>
  <c r="M21" i="49"/>
  <c r="Z20" i="49"/>
  <c r="L20" i="49"/>
  <c r="Y19" i="49"/>
  <c r="K19" i="49"/>
  <c r="X18" i="49"/>
  <c r="J18" i="49"/>
  <c r="W17" i="49"/>
  <c r="I17" i="49"/>
  <c r="H16" i="49"/>
  <c r="U15" i="49"/>
  <c r="G15" i="49"/>
  <c r="T14" i="49"/>
  <c r="G14" i="49"/>
  <c r="F14" i="49"/>
  <c r="S13" i="49"/>
  <c r="F13" i="49"/>
  <c r="AF12" i="49"/>
  <c r="S12" i="49"/>
  <c r="R12" i="49"/>
  <c r="AF11" i="49"/>
  <c r="AE11" i="49"/>
  <c r="AE25" i="49" s="1"/>
  <c r="AD11" i="49"/>
  <c r="AC11" i="49"/>
  <c r="AB11" i="49"/>
  <c r="AA11" i="49"/>
  <c r="Z11" i="49"/>
  <c r="Y11" i="49"/>
  <c r="X11" i="49"/>
  <c r="W11" i="49"/>
  <c r="V11" i="49"/>
  <c r="V16" i="49" s="1"/>
  <c r="U11" i="49"/>
  <c r="T11" i="49"/>
  <c r="S11" i="49"/>
  <c r="R11" i="49"/>
  <c r="Q11" i="49"/>
  <c r="Q25" i="49" s="1"/>
  <c r="P11" i="49"/>
  <c r="O11" i="49"/>
  <c r="N11" i="49"/>
  <c r="M11" i="49"/>
  <c r="L11" i="49"/>
  <c r="K11" i="49"/>
  <c r="J11" i="49"/>
  <c r="I11" i="49"/>
  <c r="H11" i="49"/>
  <c r="G11" i="49"/>
  <c r="F11" i="49"/>
  <c r="D6" i="49"/>
  <c r="AF27" i="49" s="1"/>
  <c r="W16" i="49" l="1"/>
  <c r="AF25" i="49"/>
  <c r="V14" i="49"/>
  <c r="M19" i="49"/>
  <c r="F26" i="49"/>
  <c r="K16" i="49"/>
  <c r="P21" i="49"/>
  <c r="V27" i="49"/>
  <c r="H12" i="49"/>
  <c r="V12" i="49"/>
  <c r="I13" i="49"/>
  <c r="W13" i="49"/>
  <c r="J14" i="49"/>
  <c r="X14" i="49"/>
  <c r="K15" i="49"/>
  <c r="Y15" i="49"/>
  <c r="L16" i="49"/>
  <c r="Z16" i="49"/>
  <c r="M17" i="49"/>
  <c r="AA17" i="49"/>
  <c r="N18" i="49"/>
  <c r="AB18" i="49"/>
  <c r="O19" i="49"/>
  <c r="AC19" i="49"/>
  <c r="P20" i="49"/>
  <c r="AD20" i="49"/>
  <c r="Q21" i="49"/>
  <c r="AE21" i="49"/>
  <c r="R22" i="49"/>
  <c r="AF22" i="49"/>
  <c r="S23" i="49"/>
  <c r="F24" i="49"/>
  <c r="T24" i="49"/>
  <c r="G25" i="49"/>
  <c r="U25" i="49"/>
  <c r="H26" i="49"/>
  <c r="V26" i="49"/>
  <c r="I27" i="49"/>
  <c r="W27" i="49"/>
  <c r="I12" i="49"/>
  <c r="W12" i="49"/>
  <c r="J13" i="49"/>
  <c r="X13" i="49"/>
  <c r="K14" i="49"/>
  <c r="Y14" i="49"/>
  <c r="L15" i="49"/>
  <c r="Z15" i="49"/>
  <c r="M16" i="49"/>
  <c r="AA16" i="49"/>
  <c r="N17" i="49"/>
  <c r="AB17" i="49"/>
  <c r="O18" i="49"/>
  <c r="AC18" i="49"/>
  <c r="P19" i="49"/>
  <c r="AD19" i="49"/>
  <c r="Q20" i="49"/>
  <c r="AE20" i="49"/>
  <c r="R21" i="49"/>
  <c r="AF21" i="49"/>
  <c r="S22" i="49"/>
  <c r="F23" i="49"/>
  <c r="T23" i="49"/>
  <c r="G24" i="49"/>
  <c r="U24" i="49"/>
  <c r="H25" i="49"/>
  <c r="V25" i="49"/>
  <c r="I26" i="49"/>
  <c r="W26" i="49"/>
  <c r="J27" i="49"/>
  <c r="X27" i="49"/>
  <c r="T13" i="49"/>
  <c r="U14" i="49"/>
  <c r="V15" i="49"/>
  <c r="J17" i="49"/>
  <c r="M20" i="49"/>
  <c r="AA20" i="49"/>
  <c r="N21" i="49"/>
  <c r="AB21" i="49"/>
  <c r="O22" i="49"/>
  <c r="AC22" i="49"/>
  <c r="AD23" i="49"/>
  <c r="T27" i="49"/>
  <c r="T12" i="49"/>
  <c r="W15" i="49"/>
  <c r="Y17" i="49"/>
  <c r="AA19" i="49"/>
  <c r="AE23" i="49"/>
  <c r="T26" i="49"/>
  <c r="G12" i="49"/>
  <c r="H13" i="49"/>
  <c r="I14" i="49"/>
  <c r="W14" i="49"/>
  <c r="J15" i="49"/>
  <c r="L17" i="49"/>
  <c r="Z17" i="49"/>
  <c r="M18" i="49"/>
  <c r="AA18" i="49"/>
  <c r="N19" i="49"/>
  <c r="O20" i="49"/>
  <c r="AD21" i="49"/>
  <c r="Q22" i="49"/>
  <c r="AE22" i="49"/>
  <c r="R23" i="49"/>
  <c r="AF23" i="49"/>
  <c r="S24" i="49"/>
  <c r="F25" i="49"/>
  <c r="T25" i="49"/>
  <c r="G26" i="49"/>
  <c r="J12" i="49"/>
  <c r="X12" i="49"/>
  <c r="K13" i="49"/>
  <c r="Y13" i="49"/>
  <c r="L14" i="49"/>
  <c r="Z14" i="49"/>
  <c r="M15" i="49"/>
  <c r="AA15" i="49"/>
  <c r="N16" i="49"/>
  <c r="AB16" i="49"/>
  <c r="O17" i="49"/>
  <c r="AC17" i="49"/>
  <c r="P18" i="49"/>
  <c r="AD18" i="49"/>
  <c r="Q19" i="49"/>
  <c r="AE19" i="49"/>
  <c r="R20" i="49"/>
  <c r="AF20" i="49"/>
  <c r="S21" i="49"/>
  <c r="F22" i="49"/>
  <c r="T22" i="49"/>
  <c r="G23" i="49"/>
  <c r="U23" i="49"/>
  <c r="H24" i="49"/>
  <c r="V24" i="49"/>
  <c r="I25" i="49"/>
  <c r="W25" i="49"/>
  <c r="J26" i="49"/>
  <c r="X26" i="49"/>
  <c r="K27" i="49"/>
  <c r="Y27" i="49"/>
  <c r="H15" i="49"/>
  <c r="Z19" i="49"/>
  <c r="Q24" i="49"/>
  <c r="G13" i="49"/>
  <c r="K17" i="49"/>
  <c r="N20" i="49"/>
  <c r="AD22" i="49"/>
  <c r="R24" i="49"/>
  <c r="S25" i="49"/>
  <c r="U27" i="49"/>
  <c r="U12" i="49"/>
  <c r="X15" i="49"/>
  <c r="AB19" i="49"/>
  <c r="H27" i="49"/>
  <c r="K12" i="49"/>
  <c r="Y12" i="49"/>
  <c r="L13" i="49"/>
  <c r="Z13" i="49"/>
  <c r="M14" i="49"/>
  <c r="AA14" i="49"/>
  <c r="N15" i="49"/>
  <c r="AB15" i="49"/>
  <c r="O16" i="49"/>
  <c r="AC16" i="49"/>
  <c r="P17" i="49"/>
  <c r="AD17" i="49"/>
  <c r="Q18" i="49"/>
  <c r="AE18" i="49"/>
  <c r="R19" i="49"/>
  <c r="AF19" i="49"/>
  <c r="S20" i="49"/>
  <c r="F21" i="49"/>
  <c r="T21" i="49"/>
  <c r="G22" i="49"/>
  <c r="U22" i="49"/>
  <c r="H23" i="49"/>
  <c r="V23" i="49"/>
  <c r="I24" i="49"/>
  <c r="W24" i="49"/>
  <c r="J25" i="49"/>
  <c r="X25" i="49"/>
  <c r="K26" i="49"/>
  <c r="Y26" i="49"/>
  <c r="L27" i="49"/>
  <c r="Z27" i="49"/>
  <c r="L19" i="49"/>
  <c r="R25" i="49"/>
  <c r="I15" i="49"/>
  <c r="Z18" i="49"/>
  <c r="P22" i="49"/>
  <c r="Q23" i="49"/>
  <c r="AF24" i="49"/>
  <c r="G27" i="49"/>
  <c r="V13" i="49"/>
  <c r="Y16" i="49"/>
  <c r="AC20" i="49"/>
  <c r="U26" i="49"/>
  <c r="L12" i="49"/>
  <c r="Z12" i="49"/>
  <c r="M13" i="49"/>
  <c r="AA13" i="49"/>
  <c r="N14" i="49"/>
  <c r="AB14" i="49"/>
  <c r="O15" i="49"/>
  <c r="AC15" i="49"/>
  <c r="P16" i="49"/>
  <c r="AD16" i="49"/>
  <c r="Q17" i="49"/>
  <c r="AE17" i="49"/>
  <c r="R18" i="49"/>
  <c r="AF18" i="49"/>
  <c r="S19" i="49"/>
  <c r="F20" i="49"/>
  <c r="T20" i="49"/>
  <c r="G21" i="49"/>
  <c r="U21" i="49"/>
  <c r="H22" i="49"/>
  <c r="V22" i="49"/>
  <c r="I23" i="49"/>
  <c r="W23" i="49"/>
  <c r="J24" i="49"/>
  <c r="X24" i="49"/>
  <c r="K25" i="49"/>
  <c r="Y25" i="49"/>
  <c r="L26" i="49"/>
  <c r="Z26" i="49"/>
  <c r="M27" i="49"/>
  <c r="AA27" i="49"/>
  <c r="Y18" i="49"/>
  <c r="P23" i="49"/>
  <c r="AB27" i="49"/>
  <c r="K18" i="49"/>
  <c r="S26" i="49"/>
  <c r="H14" i="49"/>
  <c r="AC21" i="49"/>
  <c r="AA12" i="49"/>
  <c r="AC14" i="49"/>
  <c r="AE16" i="49"/>
  <c r="F19" i="49"/>
  <c r="H21" i="49"/>
  <c r="J23" i="49"/>
  <c r="N27" i="49"/>
  <c r="N12" i="49"/>
  <c r="AB12" i="49"/>
  <c r="O13" i="49"/>
  <c r="AC13" i="49"/>
  <c r="P14" i="49"/>
  <c r="AD14" i="49"/>
  <c r="Q15" i="49"/>
  <c r="AE15" i="49"/>
  <c r="R16" i="49"/>
  <c r="AF16" i="49"/>
  <c r="S17" i="49"/>
  <c r="F18" i="49"/>
  <c r="T18" i="49"/>
  <c r="G19" i="49"/>
  <c r="U19" i="49"/>
  <c r="H20" i="49"/>
  <c r="V20" i="49"/>
  <c r="I21" i="49"/>
  <c r="W21" i="49"/>
  <c r="J22" i="49"/>
  <c r="X22" i="49"/>
  <c r="K23" i="49"/>
  <c r="Y23" i="49"/>
  <c r="L24" i="49"/>
  <c r="Z24" i="49"/>
  <c r="M25" i="49"/>
  <c r="AA25" i="49"/>
  <c r="N26" i="49"/>
  <c r="AB26" i="49"/>
  <c r="O27" i="49"/>
  <c r="AC27" i="49"/>
  <c r="X17" i="49"/>
  <c r="AE24" i="49"/>
  <c r="F12" i="49"/>
  <c r="J16" i="49"/>
  <c r="L18" i="49"/>
  <c r="N13" i="49"/>
  <c r="P15" i="49"/>
  <c r="R17" i="49"/>
  <c r="T19" i="49"/>
  <c r="V21" i="49"/>
  <c r="K24" i="49"/>
  <c r="AA26" i="49"/>
  <c r="O12" i="49"/>
  <c r="AC12" i="49"/>
  <c r="P13" i="49"/>
  <c r="AD13" i="49"/>
  <c r="Q14" i="49"/>
  <c r="AE14" i="49"/>
  <c r="R15" i="49"/>
  <c r="AF15" i="49"/>
  <c r="S16" i="49"/>
  <c r="F17" i="49"/>
  <c r="T17" i="49"/>
  <c r="G18" i="49"/>
  <c r="U18" i="49"/>
  <c r="H19" i="49"/>
  <c r="V19" i="49"/>
  <c r="I20" i="49"/>
  <c r="W20" i="49"/>
  <c r="J21" i="49"/>
  <c r="X21" i="49"/>
  <c r="K22" i="49"/>
  <c r="Y22" i="49"/>
  <c r="L23" i="49"/>
  <c r="Z23" i="49"/>
  <c r="M24" i="49"/>
  <c r="AA24" i="49"/>
  <c r="N25" i="49"/>
  <c r="AB25" i="49"/>
  <c r="O26" i="49"/>
  <c r="AC26" i="49"/>
  <c r="P27" i="49"/>
  <c r="AD27" i="49"/>
  <c r="I16" i="49"/>
  <c r="F27" i="49"/>
  <c r="U13" i="49"/>
  <c r="AB20" i="49"/>
  <c r="AB13" i="49"/>
  <c r="AD15" i="49"/>
  <c r="AF17" i="49"/>
  <c r="G20" i="49"/>
  <c r="I22" i="49"/>
  <c r="X23" i="49"/>
  <c r="L25" i="49"/>
  <c r="M26" i="49"/>
  <c r="P12" i="49"/>
  <c r="AD12" i="49"/>
  <c r="Q13" i="49"/>
  <c r="AE13" i="49"/>
  <c r="R14" i="49"/>
  <c r="AF14" i="49"/>
  <c r="S15" i="49"/>
  <c r="F16" i="49"/>
  <c r="T16" i="49"/>
  <c r="G17" i="49"/>
  <c r="U17" i="49"/>
  <c r="H18" i="49"/>
  <c r="V18" i="49"/>
  <c r="I19" i="49"/>
  <c r="W19" i="49"/>
  <c r="J20" i="49"/>
  <c r="X20" i="49"/>
  <c r="K21" i="49"/>
  <c r="Y21" i="49"/>
  <c r="L22" i="49"/>
  <c r="Z22" i="49"/>
  <c r="M23" i="49"/>
  <c r="AA23" i="49"/>
  <c r="N24" i="49"/>
  <c r="AB24" i="49"/>
  <c r="O25" i="49"/>
  <c r="AC25" i="49"/>
  <c r="P26" i="49"/>
  <c r="AD26" i="49"/>
  <c r="Q27" i="49"/>
  <c r="AE27" i="49"/>
  <c r="X16" i="49"/>
  <c r="O21" i="49"/>
  <c r="M12" i="49"/>
  <c r="O14" i="49"/>
  <c r="Q16" i="49"/>
  <c r="S18" i="49"/>
  <c r="U20" i="49"/>
  <c r="W22" i="49"/>
  <c r="Y24" i="49"/>
  <c r="Z25" i="49"/>
  <c r="Q12" i="49"/>
  <c r="AE12" i="49"/>
  <c r="R13" i="49"/>
  <c r="AF13" i="49"/>
  <c r="S14" i="49"/>
  <c r="F15" i="49"/>
  <c r="T15" i="49"/>
  <c r="G16" i="49"/>
  <c r="U16" i="49"/>
  <c r="H17" i="49"/>
  <c r="V17" i="49"/>
  <c r="I18" i="49"/>
  <c r="W18" i="49"/>
  <c r="J19" i="49"/>
  <c r="X19" i="49"/>
  <c r="K20" i="49"/>
  <c r="Y20" i="49"/>
  <c r="L21" i="49"/>
  <c r="Z21" i="49"/>
  <c r="M22" i="49"/>
  <c r="AA22" i="49"/>
  <c r="N23" i="49"/>
  <c r="AB23" i="49"/>
  <c r="O24" i="49"/>
  <c r="AC24" i="49"/>
  <c r="P25" i="49"/>
  <c r="AD25" i="49"/>
  <c r="Q26" i="49"/>
  <c r="AE26" i="49"/>
  <c r="R27" i="49"/>
  <c r="C12" i="48" l="1"/>
  <c r="D12" i="48"/>
  <c r="E12" i="48"/>
  <c r="C13" i="48"/>
  <c r="D13" i="48"/>
  <c r="E13" i="48"/>
  <c r="C14" i="48"/>
  <c r="D14" i="48"/>
  <c r="E14" i="48"/>
  <c r="C15" i="48"/>
  <c r="D15" i="48"/>
  <c r="E15" i="48"/>
  <c r="C16" i="48"/>
  <c r="D16" i="48"/>
  <c r="E16" i="48"/>
  <c r="C17" i="48"/>
  <c r="D17" i="48"/>
  <c r="E17" i="48"/>
  <c r="C18" i="48"/>
  <c r="D18" i="48"/>
  <c r="E18" i="48"/>
  <c r="C19" i="48"/>
  <c r="D19" i="48"/>
  <c r="E19" i="48"/>
  <c r="C20" i="48"/>
  <c r="D20" i="48"/>
  <c r="E20" i="48"/>
  <c r="C21" i="48"/>
  <c r="D21" i="48"/>
  <c r="E21" i="48"/>
  <c r="C22" i="48"/>
  <c r="D22" i="48"/>
  <c r="E22" i="48"/>
  <c r="C23" i="48"/>
  <c r="D23" i="48"/>
  <c r="E23" i="48"/>
  <c r="C24" i="48"/>
  <c r="D24" i="48"/>
  <c r="E24" i="48"/>
  <c r="C25" i="48"/>
  <c r="D25" i="48"/>
  <c r="E25" i="48"/>
  <c r="C26" i="48"/>
  <c r="D26" i="48"/>
  <c r="E26" i="48"/>
  <c r="AG6" i="48" l="1"/>
  <c r="D6" i="48"/>
  <c r="AG5" i="48"/>
  <c r="AG4" i="48"/>
  <c r="S12" i="48" l="1"/>
  <c r="Y13" i="48"/>
  <c r="W15" i="48"/>
  <c r="U17" i="48"/>
  <c r="S19" i="48"/>
  <c r="Y20" i="48"/>
  <c r="W22" i="48"/>
  <c r="U24" i="48"/>
  <c r="S26" i="48"/>
  <c r="T12" i="48"/>
  <c r="Z13" i="48"/>
  <c r="X15" i="48"/>
  <c r="V17" i="48"/>
  <c r="T19" i="48"/>
  <c r="Z20" i="48"/>
  <c r="X22" i="48"/>
  <c r="V24" i="48"/>
  <c r="T26" i="48"/>
  <c r="U12" i="48"/>
  <c r="S14" i="48"/>
  <c r="Y15" i="48"/>
  <c r="W17" i="48"/>
  <c r="U19" i="48"/>
  <c r="S21" i="48"/>
  <c r="Y22" i="48"/>
  <c r="W24" i="48"/>
  <c r="U26" i="48"/>
  <c r="V12" i="48"/>
  <c r="T14" i="48"/>
  <c r="Z15" i="48"/>
  <c r="X17" i="48"/>
  <c r="V19" i="48"/>
  <c r="T21" i="48"/>
  <c r="Z22" i="48"/>
  <c r="X24" i="48"/>
  <c r="V26" i="48"/>
  <c r="W12" i="48"/>
  <c r="U14" i="48"/>
  <c r="S16" i="48"/>
  <c r="Y17" i="48"/>
  <c r="W19" i="48"/>
  <c r="U21" i="48"/>
  <c r="S23" i="48"/>
  <c r="Y24" i="48"/>
  <c r="W26" i="48"/>
  <c r="X12" i="48"/>
  <c r="V14" i="48"/>
  <c r="T16" i="48"/>
  <c r="Z17" i="48"/>
  <c r="X19" i="48"/>
  <c r="V21" i="48"/>
  <c r="Y12" i="48"/>
  <c r="W14" i="48"/>
  <c r="U16" i="48"/>
  <c r="S18" i="48"/>
  <c r="Y19" i="48"/>
  <c r="W21" i="48"/>
  <c r="U23" i="48"/>
  <c r="S25" i="48"/>
  <c r="Y26" i="48"/>
  <c r="T15" i="48"/>
  <c r="X25" i="48"/>
  <c r="S17" i="48"/>
  <c r="U22" i="48"/>
  <c r="X13" i="48"/>
  <c r="V22" i="48"/>
  <c r="Z24" i="48"/>
  <c r="Z12" i="48"/>
  <c r="X14" i="48"/>
  <c r="V16" i="48"/>
  <c r="T18" i="48"/>
  <c r="Z19" i="48"/>
  <c r="X21" i="48"/>
  <c r="V23" i="48"/>
  <c r="T25" i="48"/>
  <c r="Z26" i="48"/>
  <c r="X16" i="48"/>
  <c r="V18" i="48"/>
  <c r="X23" i="48"/>
  <c r="S15" i="48"/>
  <c r="Y16" i="48"/>
  <c r="U20" i="48"/>
  <c r="Y23" i="48"/>
  <c r="Z16" i="48"/>
  <c r="V20" i="48"/>
  <c r="W13" i="48"/>
  <c r="Y25" i="48"/>
  <c r="T17" i="48"/>
  <c r="X26" i="48"/>
  <c r="S13" i="48"/>
  <c r="Y14" i="48"/>
  <c r="W16" i="48"/>
  <c r="U18" i="48"/>
  <c r="S20" i="48"/>
  <c r="Y21" i="48"/>
  <c r="W23" i="48"/>
  <c r="U25" i="48"/>
  <c r="Z14" i="48"/>
  <c r="T20" i="48"/>
  <c r="V25" i="48"/>
  <c r="U13" i="48"/>
  <c r="W18" i="48"/>
  <c r="S22" i="48"/>
  <c r="V13" i="48"/>
  <c r="T22" i="48"/>
  <c r="Y18" i="48"/>
  <c r="W20" i="48"/>
  <c r="V15" i="48"/>
  <c r="Z25" i="48"/>
  <c r="T23" i="48"/>
  <c r="T13" i="48"/>
  <c r="Z21" i="48"/>
  <c r="W25" i="48"/>
  <c r="X18" i="48"/>
  <c r="Z23" i="48"/>
  <c r="U15" i="48"/>
  <c r="S24" i="48"/>
  <c r="Z18" i="48"/>
  <c r="X20" i="48"/>
  <c r="T24" i="48"/>
  <c r="J19" i="48"/>
  <c r="N15" i="48"/>
  <c r="H21" i="48"/>
  <c r="O15" i="48"/>
  <c r="L18" i="48"/>
  <c r="F24" i="48"/>
  <c r="P15" i="48"/>
  <c r="N17" i="48"/>
  <c r="H23" i="48"/>
  <c r="Q15" i="48"/>
  <c r="O17" i="48"/>
  <c r="J22" i="48"/>
  <c r="O18" i="48"/>
  <c r="J23" i="48"/>
  <c r="N20" i="48"/>
  <c r="H13" i="48"/>
  <c r="R17" i="48"/>
  <c r="O20" i="48"/>
  <c r="N21" i="48"/>
  <c r="M22" i="48"/>
  <c r="L23" i="48"/>
  <c r="K24" i="48"/>
  <c r="K25" i="48"/>
  <c r="K26" i="48"/>
  <c r="Q12" i="48"/>
  <c r="L17" i="48"/>
  <c r="F23" i="48"/>
  <c r="N16" i="48"/>
  <c r="J20" i="48"/>
  <c r="G23" i="48"/>
  <c r="R13" i="48"/>
  <c r="O16" i="48"/>
  <c r="K20" i="48"/>
  <c r="I22" i="48"/>
  <c r="G24" i="48"/>
  <c r="P16" i="48"/>
  <c r="I23" i="48"/>
  <c r="G12" i="48"/>
  <c r="P17" i="48"/>
  <c r="K22" i="48"/>
  <c r="I26" i="48"/>
  <c r="G13" i="48"/>
  <c r="M21" i="48"/>
  <c r="J26" i="48"/>
  <c r="I12" i="48"/>
  <c r="F15" i="48"/>
  <c r="Q18" i="48"/>
  <c r="I13" i="48"/>
  <c r="G15" i="48"/>
  <c r="R18" i="48"/>
  <c r="N22" i="48"/>
  <c r="M16" i="48"/>
  <c r="G22" i="48"/>
  <c r="Q13" i="48"/>
  <c r="K19" i="48"/>
  <c r="M18" i="48"/>
  <c r="G25" i="48"/>
  <c r="F12" i="48"/>
  <c r="N18" i="48"/>
  <c r="H24" i="48"/>
  <c r="R15" i="48"/>
  <c r="N19" i="48"/>
  <c r="I24" i="48"/>
  <c r="H12" i="48"/>
  <c r="P18" i="48"/>
  <c r="K23" i="48"/>
  <c r="G14" i="48"/>
  <c r="P19" i="48"/>
  <c r="J12" i="48"/>
  <c r="H14" i="48"/>
  <c r="F16" i="48"/>
  <c r="Q19" i="48"/>
  <c r="P20" i="48"/>
  <c r="O21" i="48"/>
  <c r="M23" i="48"/>
  <c r="L24" i="48"/>
  <c r="L25" i="48"/>
  <c r="L26" i="48"/>
  <c r="K12" i="48"/>
  <c r="J13" i="48"/>
  <c r="I14" i="48"/>
  <c r="H15" i="48"/>
  <c r="G16" i="48"/>
  <c r="F17" i="48"/>
  <c r="R19" i="48"/>
  <c r="Q20" i="48"/>
  <c r="P21" i="48"/>
  <c r="O22" i="48"/>
  <c r="N23" i="48"/>
  <c r="M24" i="48"/>
  <c r="M25" i="48"/>
  <c r="M26" i="48"/>
  <c r="P13" i="48"/>
  <c r="K18" i="48"/>
  <c r="R12" i="48"/>
  <c r="M17" i="48"/>
  <c r="H22" i="48"/>
  <c r="F25" i="48"/>
  <c r="Q14" i="48"/>
  <c r="J21" i="48"/>
  <c r="G26" i="48"/>
  <c r="K21" i="48"/>
  <c r="Q16" i="48"/>
  <c r="Q17" i="48"/>
  <c r="L22" i="48"/>
  <c r="K13" i="48"/>
  <c r="H16" i="48"/>
  <c r="Q21" i="48"/>
  <c r="N24" i="48"/>
  <c r="N26" i="48"/>
  <c r="M12" i="48"/>
  <c r="J15" i="48"/>
  <c r="H17" i="48"/>
  <c r="Q22" i="48"/>
  <c r="O25" i="48"/>
  <c r="N12" i="48"/>
  <c r="M13" i="48"/>
  <c r="L14" i="48"/>
  <c r="K15" i="48"/>
  <c r="J16" i="48"/>
  <c r="I17" i="48"/>
  <c r="H18" i="48"/>
  <c r="G19" i="48"/>
  <c r="F20" i="48"/>
  <c r="R22" i="48"/>
  <c r="Q23" i="48"/>
  <c r="P24" i="48"/>
  <c r="P25" i="48"/>
  <c r="P26" i="48"/>
  <c r="O14" i="48"/>
  <c r="I20" i="48"/>
  <c r="P14" i="48"/>
  <c r="I21" i="48"/>
  <c r="F26" i="48"/>
  <c r="L19" i="48"/>
  <c r="R14" i="48"/>
  <c r="L20" i="48"/>
  <c r="H26" i="48"/>
  <c r="F13" i="48"/>
  <c r="M20" i="48"/>
  <c r="I25" i="48"/>
  <c r="F14" i="48"/>
  <c r="O19" i="48"/>
  <c r="J25" i="48"/>
  <c r="J14" i="48"/>
  <c r="G17" i="48"/>
  <c r="P22" i="48"/>
  <c r="N25" i="48"/>
  <c r="K14" i="48"/>
  <c r="G18" i="48"/>
  <c r="R21" i="48"/>
  <c r="O12" i="48"/>
  <c r="N13" i="48"/>
  <c r="M14" i="48"/>
  <c r="L15" i="48"/>
  <c r="K16" i="48"/>
  <c r="J17" i="48"/>
  <c r="I18" i="48"/>
  <c r="H19" i="48"/>
  <c r="G20" i="48"/>
  <c r="F21" i="48"/>
  <c r="R23" i="48"/>
  <c r="Q24" i="48"/>
  <c r="Q25" i="48"/>
  <c r="Q26" i="48"/>
  <c r="M19" i="48"/>
  <c r="H25" i="48"/>
  <c r="L21" i="48"/>
  <c r="R16" i="48"/>
  <c r="J24" i="48"/>
  <c r="L12" i="48"/>
  <c r="I15" i="48"/>
  <c r="F18" i="48"/>
  <c r="R20" i="48"/>
  <c r="O23" i="48"/>
  <c r="L13" i="48"/>
  <c r="I16" i="48"/>
  <c r="F19" i="48"/>
  <c r="P23" i="48"/>
  <c r="O24" i="48"/>
  <c r="O26" i="48"/>
  <c r="P12" i="48"/>
  <c r="O13" i="48"/>
  <c r="N14" i="48"/>
  <c r="M15" i="48"/>
  <c r="L16" i="48"/>
  <c r="K17" i="48"/>
  <c r="J18" i="48"/>
  <c r="I19" i="48"/>
  <c r="H20" i="48"/>
  <c r="G21" i="48"/>
  <c r="F22" i="48"/>
  <c r="R24" i="48"/>
  <c r="R25" i="48"/>
  <c r="R26" i="48"/>
  <c r="R18" i="45"/>
  <c r="G23" i="45"/>
  <c r="Q27" i="45"/>
  <c r="R27" i="45"/>
  <c r="R29" i="45"/>
  <c r="S29" i="45"/>
  <c r="L32" i="45"/>
  <c r="M32" i="45"/>
  <c r="S34" i="45"/>
  <c r="T34" i="45"/>
  <c r="I38" i="45"/>
  <c r="O41" i="45"/>
  <c r="H11" i="45"/>
  <c r="D6" i="45"/>
  <c r="E12" i="45" s="1"/>
  <c r="J6" i="3"/>
  <c r="H23" i="45" l="1"/>
  <c r="N41" i="45"/>
  <c r="T15" i="45"/>
  <c r="J38" i="45"/>
  <c r="P13" i="45"/>
  <c r="R34" i="45"/>
  <c r="X31" i="45"/>
  <c r="Q29" i="45"/>
  <c r="N26" i="45"/>
  <c r="J22" i="45"/>
  <c r="P18" i="45"/>
  <c r="R15" i="45"/>
  <c r="L41" i="45"/>
  <c r="F37" i="45"/>
  <c r="Q34" i="45"/>
  <c r="W31" i="45"/>
  <c r="P29" i="45"/>
  <c r="M26" i="45"/>
  <c r="I22" i="45"/>
  <c r="O18" i="45"/>
  <c r="Q15" i="45"/>
  <c r="P40" i="45"/>
  <c r="E37" i="45"/>
  <c r="W33" i="45"/>
  <c r="V31" i="45"/>
  <c r="H29" i="45"/>
  <c r="P25" i="45"/>
  <c r="F21" i="45"/>
  <c r="N18" i="45"/>
  <c r="H15" i="45"/>
  <c r="M41" i="45"/>
  <c r="O40" i="45"/>
  <c r="U31" i="45"/>
  <c r="O25" i="45"/>
  <c r="M18" i="45"/>
  <c r="T11" i="45"/>
  <c r="U33" i="45"/>
  <c r="F15" i="45"/>
  <c r="M40" i="45"/>
  <c r="E29" i="45"/>
  <c r="E15" i="45"/>
  <c r="R11" i="45"/>
  <c r="K39" i="45"/>
  <c r="F36" i="45"/>
  <c r="L33" i="45"/>
  <c r="E31" i="45"/>
  <c r="K28" i="45"/>
  <c r="L25" i="45"/>
  <c r="F20" i="45"/>
  <c r="H17" i="45"/>
  <c r="J14" i="45"/>
  <c r="G37" i="45"/>
  <c r="V33" i="45"/>
  <c r="E21" i="45"/>
  <c r="H36" i="45"/>
  <c r="G31" i="45"/>
  <c r="N25" i="45"/>
  <c r="P20" i="45"/>
  <c r="G36" i="45"/>
  <c r="O20" i="45"/>
  <c r="Q11" i="45"/>
  <c r="J39" i="45"/>
  <c r="E36" i="45"/>
  <c r="K33" i="45"/>
  <c r="X30" i="45"/>
  <c r="J28" i="45"/>
  <c r="K25" i="45"/>
  <c r="E20" i="45"/>
  <c r="G17" i="45"/>
  <c r="I14" i="45"/>
  <c r="P36" i="45"/>
  <c r="G29" i="45"/>
  <c r="G15" i="45"/>
  <c r="N40" i="45"/>
  <c r="F29" i="45"/>
  <c r="J17" i="45"/>
  <c r="S11" i="45"/>
  <c r="T33" i="45"/>
  <c r="F31" i="45"/>
  <c r="M25" i="45"/>
  <c r="I17" i="45"/>
  <c r="I11" i="45"/>
  <c r="I39" i="45"/>
  <c r="K35" i="45"/>
  <c r="J33" i="45"/>
  <c r="P30" i="45"/>
  <c r="I28" i="45"/>
  <c r="L23" i="45"/>
  <c r="X19" i="45"/>
  <c r="F17" i="45"/>
  <c r="T13" i="45"/>
  <c r="H39" i="45"/>
  <c r="J35" i="45"/>
  <c r="I33" i="45"/>
  <c r="O30" i="45"/>
  <c r="H28" i="45"/>
  <c r="K23" i="45"/>
  <c r="W19" i="45"/>
  <c r="E17" i="45"/>
  <c r="S13" i="45"/>
  <c r="G11" i="45"/>
  <c r="L38" i="45"/>
  <c r="I35" i="45"/>
  <c r="O32" i="45"/>
  <c r="N30" i="45"/>
  <c r="T27" i="45"/>
  <c r="J23" i="45"/>
  <c r="H19" i="45"/>
  <c r="P16" i="45"/>
  <c r="R13" i="45"/>
  <c r="F11" i="45"/>
  <c r="K38" i="45"/>
  <c r="H35" i="45"/>
  <c r="N32" i="45"/>
  <c r="M30" i="45"/>
  <c r="S27" i="45"/>
  <c r="I23" i="45"/>
  <c r="G19" i="45"/>
  <c r="O16" i="45"/>
  <c r="Q13" i="45"/>
  <c r="Q18" i="45"/>
  <c r="S15" i="45"/>
  <c r="O13" i="45"/>
  <c r="P42" i="45"/>
  <c r="L40" i="45"/>
  <c r="H38" i="45"/>
  <c r="X35" i="45"/>
  <c r="P34" i="45"/>
  <c r="H33" i="45"/>
  <c r="T31" i="45"/>
  <c r="L30" i="45"/>
  <c r="X28" i="45"/>
  <c r="P27" i="45"/>
  <c r="N24" i="45"/>
  <c r="H22" i="45"/>
  <c r="V19" i="45"/>
  <c r="X17" i="45"/>
  <c r="N16" i="45"/>
  <c r="X14" i="45"/>
  <c r="F13" i="45"/>
  <c r="O42" i="45"/>
  <c r="K40" i="45"/>
  <c r="G38" i="45"/>
  <c r="W35" i="45"/>
  <c r="O34" i="45"/>
  <c r="G33" i="45"/>
  <c r="S31" i="45"/>
  <c r="K30" i="45"/>
  <c r="W28" i="45"/>
  <c r="O27" i="45"/>
  <c r="M24" i="45"/>
  <c r="G22" i="45"/>
  <c r="U19" i="45"/>
  <c r="W17" i="45"/>
  <c r="M16" i="45"/>
  <c r="W14" i="45"/>
  <c r="E13" i="45"/>
  <c r="X11" i="45"/>
  <c r="N42" i="45"/>
  <c r="J40" i="45"/>
  <c r="F38" i="45"/>
  <c r="V35" i="45"/>
  <c r="N34" i="45"/>
  <c r="F33" i="45"/>
  <c r="R31" i="45"/>
  <c r="J30" i="45"/>
  <c r="V28" i="45"/>
  <c r="F27" i="45"/>
  <c r="L24" i="45"/>
  <c r="F22" i="45"/>
  <c r="L19" i="45"/>
  <c r="V17" i="45"/>
  <c r="L16" i="45"/>
  <c r="N14" i="45"/>
  <c r="X12" i="45"/>
  <c r="W11" i="45"/>
  <c r="F42" i="45"/>
  <c r="N39" i="45"/>
  <c r="J37" i="45"/>
  <c r="N35" i="45"/>
  <c r="F34" i="45"/>
  <c r="R32" i="45"/>
  <c r="J31" i="45"/>
  <c r="V29" i="45"/>
  <c r="N28" i="45"/>
  <c r="E27" i="45"/>
  <c r="K24" i="45"/>
  <c r="E22" i="45"/>
  <c r="K19" i="45"/>
  <c r="U17" i="45"/>
  <c r="K16" i="45"/>
  <c r="M14" i="45"/>
  <c r="W12" i="45"/>
  <c r="V11" i="45"/>
  <c r="E42" i="45"/>
  <c r="M39" i="45"/>
  <c r="I37" i="45"/>
  <c r="M35" i="45"/>
  <c r="E34" i="45"/>
  <c r="Q32" i="45"/>
  <c r="I31" i="45"/>
  <c r="U29" i="45"/>
  <c r="M28" i="45"/>
  <c r="P26" i="45"/>
  <c r="J24" i="45"/>
  <c r="H21" i="45"/>
  <c r="J19" i="45"/>
  <c r="T17" i="45"/>
  <c r="V15" i="45"/>
  <c r="L14" i="45"/>
  <c r="V12" i="45"/>
  <c r="U11" i="45"/>
  <c r="P41" i="45"/>
  <c r="L39" i="45"/>
  <c r="H37" i="45"/>
  <c r="L35" i="45"/>
  <c r="X33" i="45"/>
  <c r="P32" i="45"/>
  <c r="H31" i="45"/>
  <c r="T29" i="45"/>
  <c r="L28" i="45"/>
  <c r="O26" i="45"/>
  <c r="I24" i="45"/>
  <c r="G21" i="45"/>
  <c r="I19" i="45"/>
  <c r="S17" i="45"/>
  <c r="U15" i="45"/>
  <c r="K14" i="45"/>
  <c r="U12" i="45"/>
  <c r="R12" i="45"/>
  <c r="M42" i="45"/>
  <c r="E38" i="45"/>
  <c r="M34" i="45"/>
  <c r="S33" i="45"/>
  <c r="W30" i="45"/>
  <c r="U28" i="45"/>
  <c r="K26" i="45"/>
  <c r="G24" i="45"/>
  <c r="O21" i="45"/>
  <c r="S19" i="45"/>
  <c r="K18" i="45"/>
  <c r="W16" i="45"/>
  <c r="O15" i="45"/>
  <c r="S12" i="45"/>
  <c r="L42" i="45"/>
  <c r="H40" i="45"/>
  <c r="P37" i="45"/>
  <c r="T35" i="45"/>
  <c r="L34" i="45"/>
  <c r="R33" i="45"/>
  <c r="P31" i="45"/>
  <c r="H30" i="45"/>
  <c r="T28" i="45"/>
  <c r="F28" i="45"/>
  <c r="H25" i="45"/>
  <c r="P22" i="45"/>
  <c r="L20" i="45"/>
  <c r="X18" i="45"/>
  <c r="F14" i="45"/>
  <c r="I41" i="45"/>
  <c r="O37" i="45"/>
  <c r="M36" i="45"/>
  <c r="S35" i="45"/>
  <c r="K34" i="45"/>
  <c r="I32" i="45"/>
  <c r="O31" i="45"/>
  <c r="G30" i="45"/>
  <c r="M29" i="45"/>
  <c r="S28" i="45"/>
  <c r="E28" i="45"/>
  <c r="I26" i="45"/>
  <c r="G25" i="45"/>
  <c r="E24" i="45"/>
  <c r="O22" i="45"/>
  <c r="M21" i="45"/>
  <c r="K20" i="45"/>
  <c r="Q19" i="45"/>
  <c r="W18" i="45"/>
  <c r="I18" i="45"/>
  <c r="O17" i="45"/>
  <c r="U16" i="45"/>
  <c r="G16" i="45"/>
  <c r="M15" i="45"/>
  <c r="S14" i="45"/>
  <c r="E14" i="45"/>
  <c r="K13" i="45"/>
  <c r="Q12" i="45"/>
  <c r="P11" i="45"/>
  <c r="I40" i="45"/>
  <c r="U35" i="45"/>
  <c r="K32" i="45"/>
  <c r="I30" i="45"/>
  <c r="G28" i="45"/>
  <c r="M27" i="45"/>
  <c r="E23" i="45"/>
  <c r="M20" i="45"/>
  <c r="E19" i="45"/>
  <c r="Q17" i="45"/>
  <c r="I16" i="45"/>
  <c r="U14" i="45"/>
  <c r="G14" i="45"/>
  <c r="M13" i="45"/>
  <c r="O11" i="45"/>
  <c r="J41" i="45"/>
  <c r="F39" i="45"/>
  <c r="N36" i="45"/>
  <c r="F35" i="45"/>
  <c r="X32" i="45"/>
  <c r="J32" i="45"/>
  <c r="V30" i="45"/>
  <c r="N29" i="45"/>
  <c r="L27" i="45"/>
  <c r="J26" i="45"/>
  <c r="F24" i="45"/>
  <c r="N21" i="45"/>
  <c r="R19" i="45"/>
  <c r="J18" i="45"/>
  <c r="P17" i="45"/>
  <c r="V16" i="45"/>
  <c r="H16" i="45"/>
  <c r="N15" i="45"/>
  <c r="T14" i="45"/>
  <c r="L13" i="45"/>
  <c r="N11" i="45"/>
  <c r="K42" i="45"/>
  <c r="G40" i="45"/>
  <c r="E39" i="45"/>
  <c r="E35" i="45"/>
  <c r="Q33" i="45"/>
  <c r="W32" i="45"/>
  <c r="U30" i="45"/>
  <c r="K27" i="45"/>
  <c r="M11" i="45"/>
  <c r="J42" i="45"/>
  <c r="H41" i="45"/>
  <c r="F40" i="45"/>
  <c r="P38" i="45"/>
  <c r="N37" i="45"/>
  <c r="L36" i="45"/>
  <c r="R35" i="45"/>
  <c r="X34" i="45"/>
  <c r="J34" i="45"/>
  <c r="P33" i="45"/>
  <c r="V32" i="45"/>
  <c r="H32" i="45"/>
  <c r="N31" i="45"/>
  <c r="T30" i="45"/>
  <c r="F30" i="45"/>
  <c r="L29" i="45"/>
  <c r="R28" i="45"/>
  <c r="X27" i="45"/>
  <c r="J27" i="45"/>
  <c r="H26" i="45"/>
  <c r="F25" i="45"/>
  <c r="P23" i="45"/>
  <c r="N22" i="45"/>
  <c r="L21" i="45"/>
  <c r="J20" i="45"/>
  <c r="P19" i="45"/>
  <c r="V18" i="45"/>
  <c r="H18" i="45"/>
  <c r="N17" i="45"/>
  <c r="T16" i="45"/>
  <c r="F16" i="45"/>
  <c r="L15" i="45"/>
  <c r="R14" i="45"/>
  <c r="X13" i="45"/>
  <c r="J13" i="45"/>
  <c r="P12" i="45"/>
  <c r="L11" i="45"/>
  <c r="I42" i="45"/>
  <c r="G41" i="45"/>
  <c r="E40" i="45"/>
  <c r="O38" i="45"/>
  <c r="M37" i="45"/>
  <c r="K36" i="45"/>
  <c r="Q35" i="45"/>
  <c r="W34" i="45"/>
  <c r="I34" i="45"/>
  <c r="O33" i="45"/>
  <c r="U32" i="45"/>
  <c r="G32" i="45"/>
  <c r="M31" i="45"/>
  <c r="S30" i="45"/>
  <c r="E30" i="45"/>
  <c r="K29" i="45"/>
  <c r="Q28" i="45"/>
  <c r="W27" i="45"/>
  <c r="I27" i="45"/>
  <c r="G26" i="45"/>
  <c r="E25" i="45"/>
  <c r="O23" i="45"/>
  <c r="M22" i="45"/>
  <c r="K21" i="45"/>
  <c r="I20" i="45"/>
  <c r="O19" i="45"/>
  <c r="U18" i="45"/>
  <c r="G18" i="45"/>
  <c r="M17" i="45"/>
  <c r="S16" i="45"/>
  <c r="E16" i="45"/>
  <c r="K15" i="45"/>
  <c r="Q14" i="45"/>
  <c r="W13" i="45"/>
  <c r="I13" i="45"/>
  <c r="O12" i="45"/>
  <c r="K41" i="45"/>
  <c r="G39" i="45"/>
  <c r="O36" i="45"/>
  <c r="G35" i="45"/>
  <c r="E33" i="45"/>
  <c r="Q31" i="45"/>
  <c r="O29" i="45"/>
  <c r="I25" i="45"/>
  <c r="E11" i="45"/>
  <c r="K11" i="45"/>
  <c r="H42" i="45"/>
  <c r="F41" i="45"/>
  <c r="P39" i="45"/>
  <c r="N38" i="45"/>
  <c r="L37" i="45"/>
  <c r="J36" i="45"/>
  <c r="P35" i="45"/>
  <c r="V34" i="45"/>
  <c r="H34" i="45"/>
  <c r="N33" i="45"/>
  <c r="T32" i="45"/>
  <c r="F32" i="45"/>
  <c r="L31" i="45"/>
  <c r="R30" i="45"/>
  <c r="X29" i="45"/>
  <c r="J29" i="45"/>
  <c r="P28" i="45"/>
  <c r="V27" i="45"/>
  <c r="H27" i="45"/>
  <c r="F26" i="45"/>
  <c r="P24" i="45"/>
  <c r="N23" i="45"/>
  <c r="L22" i="45"/>
  <c r="J21" i="45"/>
  <c r="H20" i="45"/>
  <c r="N19" i="45"/>
  <c r="T18" i="45"/>
  <c r="F18" i="45"/>
  <c r="L17" i="45"/>
  <c r="R16" i="45"/>
  <c r="X15" i="45"/>
  <c r="J15" i="45"/>
  <c r="P14" i="45"/>
  <c r="V13" i="45"/>
  <c r="H13" i="45"/>
  <c r="N12" i="45"/>
  <c r="J11" i="45"/>
  <c r="G42" i="45"/>
  <c r="E41" i="45"/>
  <c r="O39" i="45"/>
  <c r="M38" i="45"/>
  <c r="K37" i="45"/>
  <c r="I36" i="45"/>
  <c r="O35" i="45"/>
  <c r="U34" i="45"/>
  <c r="G34" i="45"/>
  <c r="M33" i="45"/>
  <c r="S32" i="45"/>
  <c r="E32" i="45"/>
  <c r="K31" i="45"/>
  <c r="Q30" i="45"/>
  <c r="W29" i="45"/>
  <c r="I29" i="45"/>
  <c r="O28" i="45"/>
  <c r="U27" i="45"/>
  <c r="G27" i="45"/>
  <c r="E26" i="45"/>
  <c r="O24" i="45"/>
  <c r="M23" i="45"/>
  <c r="K22" i="45"/>
  <c r="I21" i="45"/>
  <c r="G20" i="45"/>
  <c r="M19" i="45"/>
  <c r="S18" i="45"/>
  <c r="E18" i="45"/>
  <c r="K17" i="45"/>
  <c r="Q16" i="45"/>
  <c r="W15" i="45"/>
  <c r="I15" i="45"/>
  <c r="O14" i="45"/>
  <c r="U13" i="45"/>
  <c r="G13" i="45"/>
  <c r="M12" i="45"/>
  <c r="L12" i="45"/>
  <c r="K12" i="45"/>
  <c r="J12" i="45"/>
  <c r="I12" i="45"/>
  <c r="H12" i="45"/>
  <c r="G12" i="45"/>
  <c r="N27" i="45"/>
  <c r="L26" i="45"/>
  <c r="J25" i="45"/>
  <c r="H24" i="45"/>
  <c r="F23" i="45"/>
  <c r="P21" i="45"/>
  <c r="N20" i="45"/>
  <c r="T19" i="45"/>
  <c r="F19" i="45"/>
  <c r="L18" i="45"/>
  <c r="R17" i="45"/>
  <c r="X16" i="45"/>
  <c r="J16" i="45"/>
  <c r="P15" i="45"/>
  <c r="V14" i="45"/>
  <c r="H14" i="45"/>
  <c r="N13" i="45"/>
  <c r="T12" i="45"/>
  <c r="F12" i="45"/>
  <c r="AC6" i="17"/>
  <c r="AC5" i="17"/>
  <c r="AC4" i="17"/>
  <c r="H13" i="17" l="1"/>
  <c r="G14" i="17"/>
  <c r="F15" i="17"/>
  <c r="D16" i="17"/>
  <c r="I13" i="17"/>
  <c r="H14" i="17"/>
  <c r="G15" i="17"/>
  <c r="F16" i="17"/>
  <c r="D17" i="17"/>
  <c r="C18" i="17"/>
  <c r="R18" i="17"/>
  <c r="Q19" i="17"/>
  <c r="P20" i="17"/>
  <c r="O21" i="17"/>
  <c r="N22" i="17"/>
  <c r="M23" i="17"/>
  <c r="L24" i="17"/>
  <c r="L25" i="17"/>
  <c r="L26" i="17"/>
  <c r="L27" i="17"/>
  <c r="L28" i="17"/>
  <c r="L29" i="17"/>
  <c r="J13" i="17"/>
  <c r="K13" i="17"/>
  <c r="L13" i="17"/>
  <c r="M13" i="17"/>
  <c r="L14" i="17"/>
  <c r="K15" i="17"/>
  <c r="J16" i="17"/>
  <c r="I17" i="17"/>
  <c r="H18" i="17"/>
  <c r="G19" i="17"/>
  <c r="F20" i="17"/>
  <c r="D21" i="17"/>
  <c r="C22" i="17"/>
  <c r="R22" i="17"/>
  <c r="Q23" i="17"/>
  <c r="P24" i="17"/>
  <c r="P25" i="17"/>
  <c r="P26" i="17"/>
  <c r="P27" i="17"/>
  <c r="P28" i="17"/>
  <c r="P29" i="17"/>
  <c r="P12" i="17"/>
  <c r="N13" i="17"/>
  <c r="O13" i="17"/>
  <c r="N14" i="17"/>
  <c r="M15" i="17"/>
  <c r="L16" i="17"/>
  <c r="K17" i="17"/>
  <c r="J18" i="17"/>
  <c r="I19" i="17"/>
  <c r="H20" i="17"/>
  <c r="G21" i="17"/>
  <c r="F22" i="17"/>
  <c r="D23" i="17"/>
  <c r="C24" i="17"/>
  <c r="R24" i="17"/>
  <c r="R25" i="17"/>
  <c r="R26" i="17"/>
  <c r="R27" i="17"/>
  <c r="R28" i="17"/>
  <c r="R29" i="17"/>
  <c r="R12" i="17"/>
  <c r="P17" i="17"/>
  <c r="P13" i="17"/>
  <c r="O14" i="17"/>
  <c r="N15" i="17"/>
  <c r="M16" i="17"/>
  <c r="L17" i="17"/>
  <c r="K18" i="17"/>
  <c r="J19" i="17"/>
  <c r="I20" i="17"/>
  <c r="H21" i="17"/>
  <c r="G22" i="17"/>
  <c r="F23" i="17"/>
  <c r="D24" i="17"/>
  <c r="D25" i="17"/>
  <c r="D26" i="17"/>
  <c r="D27" i="17"/>
  <c r="D28" i="17"/>
  <c r="D29" i="17"/>
  <c r="D12" i="17"/>
  <c r="C12" i="17"/>
  <c r="Q13" i="17"/>
  <c r="P14" i="17"/>
  <c r="O15" i="17"/>
  <c r="N16" i="17"/>
  <c r="M17" i="17"/>
  <c r="L18" i="17"/>
  <c r="K19" i="17"/>
  <c r="J20" i="17"/>
  <c r="I21" i="17"/>
  <c r="H22" i="17"/>
  <c r="G23" i="17"/>
  <c r="F24" i="17"/>
  <c r="F25" i="17"/>
  <c r="F26" i="17"/>
  <c r="F27" i="17"/>
  <c r="F28" i="17"/>
  <c r="F29" i="17"/>
  <c r="F12" i="17"/>
  <c r="C13" i="17"/>
  <c r="R13" i="17"/>
  <c r="Q14" i="17"/>
  <c r="P15" i="17"/>
  <c r="O16" i="17"/>
  <c r="N17" i="17"/>
  <c r="M18" i="17"/>
  <c r="L19" i="17"/>
  <c r="K20" i="17"/>
  <c r="J21" i="17"/>
  <c r="I22" i="17"/>
  <c r="H23" i="17"/>
  <c r="G24" i="17"/>
  <c r="G25" i="17"/>
  <c r="G26" i="17"/>
  <c r="G27" i="17"/>
  <c r="G28" i="17"/>
  <c r="G29" i="17"/>
  <c r="G12" i="17"/>
  <c r="D13" i="17"/>
  <c r="C14" i="17"/>
  <c r="R14" i="17"/>
  <c r="Q15" i="17"/>
  <c r="P16" i="17"/>
  <c r="O17" i="17"/>
  <c r="N18" i="17"/>
  <c r="M19" i="17"/>
  <c r="L20" i="17"/>
  <c r="K21" i="17"/>
  <c r="J22" i="17"/>
  <c r="I23" i="17"/>
  <c r="H24" i="17"/>
  <c r="H25" i="17"/>
  <c r="H26" i="17"/>
  <c r="H27" i="17"/>
  <c r="H28" i="17"/>
  <c r="H29" i="17"/>
  <c r="H12" i="17"/>
  <c r="F13" i="17"/>
  <c r="D14" i="17"/>
  <c r="C15" i="17"/>
  <c r="R15" i="17"/>
  <c r="Q16" i="17"/>
  <c r="O18" i="17"/>
  <c r="N19" i="17"/>
  <c r="M20" i="17"/>
  <c r="L21" i="17"/>
  <c r="K22" i="17"/>
  <c r="G13" i="17"/>
  <c r="I14" i="17"/>
  <c r="M14" i="17"/>
  <c r="G17" i="17"/>
  <c r="H19" i="17"/>
  <c r="N21" i="17"/>
  <c r="N23" i="17"/>
  <c r="M25" i="17"/>
  <c r="M27" i="17"/>
  <c r="M29" i="17"/>
  <c r="H17" i="17"/>
  <c r="O19" i="17"/>
  <c r="P21" i="17"/>
  <c r="O23" i="17"/>
  <c r="N25" i="17"/>
  <c r="N27" i="17"/>
  <c r="N29" i="17"/>
  <c r="H15" i="17"/>
  <c r="J17" i="17"/>
  <c r="P19" i="17"/>
  <c r="Q21" i="17"/>
  <c r="P23" i="17"/>
  <c r="O25" i="17"/>
  <c r="O27" i="17"/>
  <c r="O29" i="17"/>
  <c r="I15" i="17"/>
  <c r="Q17" i="17"/>
  <c r="R19" i="17"/>
  <c r="R21" i="17"/>
  <c r="R23" i="17"/>
  <c r="Q25" i="17"/>
  <c r="Q27" i="17"/>
  <c r="Q29" i="17"/>
  <c r="J15" i="17"/>
  <c r="R17" i="17"/>
  <c r="C20" i="17"/>
  <c r="D22" i="17"/>
  <c r="I24" i="17"/>
  <c r="I26" i="17"/>
  <c r="I28" i="17"/>
  <c r="I12" i="17"/>
  <c r="D18" i="17"/>
  <c r="D20" i="17"/>
  <c r="L22" i="17"/>
  <c r="J24" i="17"/>
  <c r="J26" i="17"/>
  <c r="J28" i="17"/>
  <c r="J12" i="17"/>
  <c r="F18" i="17"/>
  <c r="M22" i="17"/>
  <c r="K24" i="17"/>
  <c r="K26" i="17"/>
  <c r="K28" i="17"/>
  <c r="K12" i="17"/>
  <c r="G18" i="17"/>
  <c r="O22" i="17"/>
  <c r="M28" i="17"/>
  <c r="I18" i="17"/>
  <c r="P22" i="17"/>
  <c r="N28" i="17"/>
  <c r="I16" i="17"/>
  <c r="Q22" i="17"/>
  <c r="O28" i="17"/>
  <c r="F14" i="17"/>
  <c r="Q24" i="17"/>
  <c r="C19" i="17"/>
  <c r="I27" i="17"/>
  <c r="C17" i="17"/>
  <c r="J25" i="17"/>
  <c r="F17" i="17"/>
  <c r="M21" i="17"/>
  <c r="K29" i="17"/>
  <c r="D15" i="17"/>
  <c r="G20" i="17"/>
  <c r="G16" i="17"/>
  <c r="N20" i="17"/>
  <c r="M24" i="17"/>
  <c r="L12" i="17"/>
  <c r="O20" i="17"/>
  <c r="N24" i="17"/>
  <c r="M12" i="17"/>
  <c r="P18" i="17"/>
  <c r="O26" i="17"/>
  <c r="N12" i="17"/>
  <c r="K16" i="17"/>
  <c r="Q18" i="17"/>
  <c r="C23" i="17"/>
  <c r="Q26" i="17"/>
  <c r="O12" i="17"/>
  <c r="R16" i="17"/>
  <c r="I25" i="17"/>
  <c r="F21" i="17"/>
  <c r="J27" i="17"/>
  <c r="K25" i="17"/>
  <c r="C16" i="17"/>
  <c r="C21" i="17"/>
  <c r="I29" i="17"/>
  <c r="J14" i="17"/>
  <c r="K23" i="17"/>
  <c r="K14" i="17"/>
  <c r="L23" i="17"/>
  <c r="L15" i="17"/>
  <c r="M26" i="17"/>
  <c r="H16" i="17"/>
  <c r="N26" i="17"/>
  <c r="Q20" i="17"/>
  <c r="O24" i="17"/>
  <c r="R20" i="17"/>
  <c r="Q28" i="17"/>
  <c r="J23" i="17"/>
  <c r="Q12" i="17"/>
  <c r="D19" i="17"/>
  <c r="J29" i="17"/>
  <c r="F19" i="17"/>
  <c r="K27" i="17"/>
  <c r="BA28" i="44"/>
  <c r="AZ28" i="44" l="1"/>
  <c r="AY28" i="44"/>
  <c r="AX28" i="44"/>
  <c r="AW28" i="44"/>
  <c r="AV28" i="44"/>
  <c r="AU28" i="44"/>
  <c r="AT28" i="44"/>
  <c r="AS28" i="44"/>
  <c r="AR28" i="44"/>
  <c r="AQ28" i="44"/>
  <c r="AP28" i="44"/>
  <c r="AO28" i="44"/>
  <c r="AN28" i="44"/>
  <c r="AM28" i="44"/>
  <c r="AL28" i="44"/>
  <c r="AK28" i="44"/>
  <c r="AJ28" i="44"/>
  <c r="AI28" i="44"/>
  <c r="AH28" i="44"/>
  <c r="AG28" i="44"/>
  <c r="AF28" i="44"/>
  <c r="AE28" i="44"/>
  <c r="AD28" i="44"/>
  <c r="AC28" i="44"/>
  <c r="AB28" i="44"/>
  <c r="AA28" i="44"/>
  <c r="Z28" i="44"/>
  <c r="Y28" i="44"/>
  <c r="X28" i="44"/>
  <c r="W28" i="44"/>
  <c r="V28" i="44"/>
  <c r="U28" i="44"/>
  <c r="T28" i="44"/>
  <c r="S28" i="44"/>
  <c r="R28" i="44"/>
  <c r="Q28" i="44"/>
  <c r="P28" i="44"/>
  <c r="O28" i="44"/>
  <c r="N28" i="44"/>
  <c r="M28" i="44"/>
  <c r="L28" i="44"/>
  <c r="K28" i="44"/>
  <c r="J28" i="44"/>
  <c r="I28" i="44"/>
  <c r="H28" i="44"/>
  <c r="G28" i="44"/>
  <c r="F28" i="44"/>
  <c r="AF16" i="44"/>
  <c r="BG12" i="44"/>
  <c r="BF12" i="44"/>
  <c r="BE12" i="44"/>
  <c r="BD12" i="44"/>
  <c r="BC12" i="44"/>
  <c r="BB12" i="44"/>
  <c r="BA12" i="44"/>
  <c r="AZ12" i="44"/>
  <c r="AY12" i="44"/>
  <c r="AX12" i="44"/>
  <c r="AW12" i="44"/>
  <c r="AV12" i="44"/>
  <c r="AU12" i="44"/>
  <c r="AT12" i="44"/>
  <c r="AS12" i="44"/>
  <c r="AR12" i="44"/>
  <c r="AQ12" i="44"/>
  <c r="AP12" i="44"/>
  <c r="AO12" i="44"/>
  <c r="AN12" i="44"/>
  <c r="AM12" i="44"/>
  <c r="AL12" i="44"/>
  <c r="AK12" i="44"/>
  <c r="AJ12" i="44"/>
  <c r="AI12" i="44"/>
  <c r="AH12" i="44"/>
  <c r="AG12" i="44"/>
  <c r="AF12" i="44"/>
  <c r="AE12" i="44"/>
  <c r="AD12" i="44"/>
  <c r="AC12" i="44"/>
  <c r="AB12" i="44"/>
  <c r="AA12" i="44"/>
  <c r="Z12" i="44"/>
  <c r="Y12" i="44"/>
  <c r="X12" i="44"/>
  <c r="W12" i="44"/>
  <c r="V12" i="44"/>
  <c r="U12" i="44"/>
  <c r="T12" i="44"/>
  <c r="S12" i="44"/>
  <c r="R12" i="44"/>
  <c r="Q12" i="44"/>
  <c r="P12" i="44"/>
  <c r="O12" i="44"/>
  <c r="N12" i="44"/>
  <c r="M12" i="44"/>
  <c r="L12" i="44"/>
  <c r="K12" i="44"/>
  <c r="J12" i="44"/>
  <c r="I12" i="44"/>
  <c r="H12" i="44"/>
  <c r="G12" i="44"/>
  <c r="F12" i="44"/>
  <c r="D6" i="44"/>
  <c r="Q13" i="13"/>
  <c r="P13" i="13"/>
  <c r="O13" i="13"/>
  <c r="N13" i="13"/>
  <c r="M13" i="13"/>
  <c r="L13" i="13"/>
  <c r="K13" i="13"/>
  <c r="J13" i="13"/>
  <c r="I13" i="13"/>
  <c r="H13" i="13"/>
  <c r="G13" i="13"/>
  <c r="F13" i="13"/>
  <c r="Q35" i="13"/>
  <c r="P35" i="13"/>
  <c r="O35" i="13"/>
  <c r="N35" i="13"/>
  <c r="M35" i="13"/>
  <c r="L35" i="13"/>
  <c r="K35" i="13"/>
  <c r="J35" i="13"/>
  <c r="I35" i="13"/>
  <c r="H35" i="13"/>
  <c r="G35" i="13"/>
  <c r="F35" i="13"/>
  <c r="D3" i="3"/>
  <c r="D4" i="3"/>
  <c r="D5" i="3"/>
  <c r="D6"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2" i="3"/>
  <c r="D6" i="38"/>
  <c r="H12" i="38" s="1"/>
  <c r="H3" i="3"/>
  <c r="H4" i="3"/>
  <c r="H5" i="3"/>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2" i="3"/>
  <c r="J3" i="3"/>
  <c r="J4" i="3"/>
  <c r="J5"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2" i="3"/>
  <c r="I3" i="3"/>
  <c r="I4" i="3"/>
  <c r="I5" i="3"/>
  <c r="I6" i="3"/>
  <c r="I7" i="3"/>
  <c r="I8" i="3"/>
  <c r="I9" i="3"/>
  <c r="I10" i="3"/>
  <c r="I11" i="3"/>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I60" i="3"/>
  <c r="I61" i="3"/>
  <c r="I62" i="3"/>
  <c r="I63" i="3"/>
  <c r="I64" i="3"/>
  <c r="I65" i="3"/>
  <c r="I66" i="3"/>
  <c r="I67" i="3"/>
  <c r="I68" i="3"/>
  <c r="I69" i="3"/>
  <c r="I70" i="3"/>
  <c r="I71" i="3"/>
  <c r="I72" i="3"/>
  <c r="I73" i="3"/>
  <c r="I74" i="3"/>
  <c r="I75" i="3"/>
  <c r="I76" i="3"/>
  <c r="I77" i="3"/>
  <c r="I78" i="3"/>
  <c r="I79" i="3"/>
  <c r="I80" i="3"/>
  <c r="I81" i="3"/>
  <c r="I82" i="3"/>
  <c r="I83" i="3"/>
  <c r="I84" i="3"/>
  <c r="I85" i="3"/>
  <c r="I86" i="3"/>
  <c r="I87" i="3"/>
  <c r="I88" i="3"/>
  <c r="I89" i="3"/>
  <c r="I90" i="3"/>
  <c r="I91" i="3"/>
  <c r="I92" i="3"/>
  <c r="I2" i="3"/>
  <c r="H11" i="36"/>
  <c r="I11" i="36"/>
  <c r="J11" i="36"/>
  <c r="K11" i="36"/>
  <c r="L11" i="36"/>
  <c r="M11" i="36"/>
  <c r="N11" i="36"/>
  <c r="O11" i="36"/>
  <c r="P11" i="36"/>
  <c r="P9" i="36"/>
  <c r="O9" i="36"/>
  <c r="N9" i="36"/>
  <c r="M9" i="36"/>
  <c r="L9" i="36"/>
  <c r="K9" i="36"/>
  <c r="J9" i="36"/>
  <c r="I9" i="36"/>
  <c r="H9" i="36"/>
  <c r="D6" i="36"/>
  <c r="P21" i="44" l="1"/>
  <c r="U35" i="44"/>
  <c r="U37" i="44"/>
  <c r="BA34" i="44"/>
  <c r="BA32" i="44"/>
  <c r="BA33" i="44"/>
  <c r="U38" i="44"/>
  <c r="U40" i="44"/>
  <c r="U36" i="44"/>
  <c r="U39" i="44"/>
  <c r="BA31" i="44"/>
  <c r="S23" i="44"/>
  <c r="AV16" i="44"/>
  <c r="O17" i="44"/>
  <c r="F15" i="44"/>
  <c r="AG17" i="44"/>
  <c r="V15" i="44"/>
  <c r="BD17" i="44"/>
  <c r="AL15" i="44"/>
  <c r="AH18" i="44"/>
  <c r="BB15" i="44"/>
  <c r="N19" i="44"/>
  <c r="P16" i="44"/>
  <c r="K15" i="44"/>
  <c r="AA15" i="44"/>
  <c r="AQ15" i="44"/>
  <c r="BG15" i="44"/>
  <c r="U16" i="44"/>
  <c r="AK16" i="44"/>
  <c r="BA16" i="44"/>
  <c r="P17" i="44"/>
  <c r="AM17" i="44"/>
  <c r="I18" i="44"/>
  <c r="AO18" i="44"/>
  <c r="V19" i="44"/>
  <c r="G22" i="44"/>
  <c r="J24" i="44"/>
  <c r="L15" i="44"/>
  <c r="AB15" i="44"/>
  <c r="AR15" i="44"/>
  <c r="F16" i="44"/>
  <c r="V16" i="44"/>
  <c r="AL16" i="44"/>
  <c r="BB16" i="44"/>
  <c r="Q17" i="44"/>
  <c r="AN17" i="44"/>
  <c r="J18" i="44"/>
  <c r="AP18" i="44"/>
  <c r="F20" i="44"/>
  <c r="H22" i="44"/>
  <c r="K24" i="44"/>
  <c r="M15" i="44"/>
  <c r="AC15" i="44"/>
  <c r="AS15" i="44"/>
  <c r="G16" i="44"/>
  <c r="W16" i="44"/>
  <c r="AM16" i="44"/>
  <c r="BC16" i="44"/>
  <c r="W17" i="44"/>
  <c r="AO17" i="44"/>
  <c r="Q18" i="44"/>
  <c r="AW18" i="44"/>
  <c r="N20" i="44"/>
  <c r="P22" i="44"/>
  <c r="S24" i="44"/>
  <c r="N15" i="44"/>
  <c r="AD15" i="44"/>
  <c r="AT15" i="44"/>
  <c r="H16" i="44"/>
  <c r="X16" i="44"/>
  <c r="AN16" i="44"/>
  <c r="BD16" i="44"/>
  <c r="X17" i="44"/>
  <c r="AU17" i="44"/>
  <c r="R18" i="44"/>
  <c r="AX18" i="44"/>
  <c r="O20" i="44"/>
  <c r="R22" i="44"/>
  <c r="T24" i="44"/>
  <c r="S31" i="44"/>
  <c r="S15" i="44"/>
  <c r="AI15" i="44"/>
  <c r="AY15" i="44"/>
  <c r="M16" i="44"/>
  <c r="AC16" i="44"/>
  <c r="AS16" i="44"/>
  <c r="G17" i="44"/>
  <c r="Y17" i="44"/>
  <c r="AV17" i="44"/>
  <c r="Y18" i="44"/>
  <c r="BE18" i="44"/>
  <c r="F21" i="44"/>
  <c r="I23" i="44"/>
  <c r="K33" i="44"/>
  <c r="T15" i="44"/>
  <c r="AJ15" i="44"/>
  <c r="AZ15" i="44"/>
  <c r="N16" i="44"/>
  <c r="AD16" i="44"/>
  <c r="AT16" i="44"/>
  <c r="H17" i="44"/>
  <c r="AE17" i="44"/>
  <c r="AW17" i="44"/>
  <c r="Z18" i="44"/>
  <c r="BG18" i="44"/>
  <c r="G21" i="44"/>
  <c r="J23" i="44"/>
  <c r="F35" i="44"/>
  <c r="U15" i="44"/>
  <c r="AK15" i="44"/>
  <c r="BA15" i="44"/>
  <c r="O16" i="44"/>
  <c r="AE16" i="44"/>
  <c r="AU16" i="44"/>
  <c r="I17" i="44"/>
  <c r="AF17" i="44"/>
  <c r="BC17" i="44"/>
  <c r="AG18" i="44"/>
  <c r="M19" i="44"/>
  <c r="O21" i="44"/>
  <c r="R23" i="44"/>
  <c r="L31" i="44"/>
  <c r="AX32" i="44"/>
  <c r="AL34" i="44"/>
  <c r="BE17" i="44"/>
  <c r="K18" i="44"/>
  <c r="S18" i="44"/>
  <c r="AA18" i="44"/>
  <c r="AI18" i="44"/>
  <c r="AQ18" i="44"/>
  <c r="AY18" i="44"/>
  <c r="F19" i="44"/>
  <c r="O19" i="44"/>
  <c r="G20" i="44"/>
  <c r="P20" i="44"/>
  <c r="H21" i="44"/>
  <c r="Q21" i="44"/>
  <c r="J22" i="44"/>
  <c r="S22" i="44"/>
  <c r="K23" i="44"/>
  <c r="T23" i="44"/>
  <c r="L24" i="44"/>
  <c r="U24" i="44"/>
  <c r="AG31" i="44"/>
  <c r="U33" i="44"/>
  <c r="H37" i="44"/>
  <c r="J17" i="44"/>
  <c r="R17" i="44"/>
  <c r="Z17" i="44"/>
  <c r="AH17" i="44"/>
  <c r="AP17" i="44"/>
  <c r="AX17" i="44"/>
  <c r="BF17" i="44"/>
  <c r="L18" i="44"/>
  <c r="T18" i="44"/>
  <c r="AB18" i="44"/>
  <c r="AJ18" i="44"/>
  <c r="AR18" i="44"/>
  <c r="AZ18" i="44"/>
  <c r="G19" i="44"/>
  <c r="P19" i="44"/>
  <c r="H20" i="44"/>
  <c r="Q20" i="44"/>
  <c r="I21" i="44"/>
  <c r="S21" i="44"/>
  <c r="K22" i="44"/>
  <c r="T22" i="44"/>
  <c r="L23" i="44"/>
  <c r="U23" i="44"/>
  <c r="M24" i="44"/>
  <c r="V24" i="44"/>
  <c r="AO31" i="44"/>
  <c r="AC33" i="44"/>
  <c r="Q38" i="44"/>
  <c r="R40" i="44"/>
  <c r="J40" i="44"/>
  <c r="Q39" i="44"/>
  <c r="I39" i="44"/>
  <c r="P38" i="44"/>
  <c r="H38" i="44"/>
  <c r="O37" i="44"/>
  <c r="G37" i="44"/>
  <c r="N36" i="44"/>
  <c r="F36" i="44"/>
  <c r="M35" i="44"/>
  <c r="AZ34" i="44"/>
  <c r="AR34" i="44"/>
  <c r="Q40" i="44"/>
  <c r="I40" i="44"/>
  <c r="P39" i="44"/>
  <c r="H39" i="44"/>
  <c r="O38" i="44"/>
  <c r="G38" i="44"/>
  <c r="N37" i="44"/>
  <c r="F37" i="44"/>
  <c r="M36" i="44"/>
  <c r="T35" i="44"/>
  <c r="L35" i="44"/>
  <c r="AY34" i="44"/>
  <c r="AQ34" i="44"/>
  <c r="AI34" i="44"/>
  <c r="AA34" i="44"/>
  <c r="S34" i="44"/>
  <c r="K34" i="44"/>
  <c r="AX33" i="44"/>
  <c r="AP33" i="44"/>
  <c r="AH33" i="44"/>
  <c r="Z33" i="44"/>
  <c r="R33" i="44"/>
  <c r="J33" i="44"/>
  <c r="AW32" i="44"/>
  <c r="AO32" i="44"/>
  <c r="AG32" i="44"/>
  <c r="Y32" i="44"/>
  <c r="Q32" i="44"/>
  <c r="I32" i="44"/>
  <c r="AV31" i="44"/>
  <c r="AN31" i="44"/>
  <c r="AF31" i="44"/>
  <c r="X31" i="44"/>
  <c r="P31" i="44"/>
  <c r="H31" i="44"/>
  <c r="P40" i="44"/>
  <c r="H40" i="44"/>
  <c r="O39" i="44"/>
  <c r="G39" i="44"/>
  <c r="N38" i="44"/>
  <c r="F38" i="44"/>
  <c r="M37" i="44"/>
  <c r="T36" i="44"/>
  <c r="L36" i="44"/>
  <c r="S35" i="44"/>
  <c r="K35" i="44"/>
  <c r="AX34" i="44"/>
  <c r="AP34" i="44"/>
  <c r="AH34" i="44"/>
  <c r="Z34" i="44"/>
  <c r="R34" i="44"/>
  <c r="J34" i="44"/>
  <c r="AW33" i="44"/>
  <c r="AO33" i="44"/>
  <c r="AG33" i="44"/>
  <c r="Y33" i="44"/>
  <c r="Q33" i="44"/>
  <c r="I33" i="44"/>
  <c r="AV32" i="44"/>
  <c r="AN32" i="44"/>
  <c r="AF32" i="44"/>
  <c r="X32" i="44"/>
  <c r="P32" i="44"/>
  <c r="H32" i="44"/>
  <c r="AU31" i="44"/>
  <c r="AM31" i="44"/>
  <c r="AE31" i="44"/>
  <c r="W31" i="44"/>
  <c r="O31" i="44"/>
  <c r="G31" i="44"/>
  <c r="O40" i="44"/>
  <c r="G40" i="44"/>
  <c r="N39" i="44"/>
  <c r="F39" i="44"/>
  <c r="M38" i="44"/>
  <c r="T37" i="44"/>
  <c r="L37" i="44"/>
  <c r="S36" i="44"/>
  <c r="K36" i="44"/>
  <c r="R35" i="44"/>
  <c r="J35" i="44"/>
  <c r="AW34" i="44"/>
  <c r="AO34" i="44"/>
  <c r="AG34" i="44"/>
  <c r="Y34" i="44"/>
  <c r="Q34" i="44"/>
  <c r="I34" i="44"/>
  <c r="AV33" i="44"/>
  <c r="AN33" i="44"/>
  <c r="AF33" i="44"/>
  <c r="X33" i="44"/>
  <c r="P33" i="44"/>
  <c r="H33" i="44"/>
  <c r="AU32" i="44"/>
  <c r="AM32" i="44"/>
  <c r="AE32" i="44"/>
  <c r="W32" i="44"/>
  <c r="O32" i="44"/>
  <c r="G32" i="44"/>
  <c r="AT31" i="44"/>
  <c r="AL31" i="44"/>
  <c r="AD31" i="44"/>
  <c r="V31" i="44"/>
  <c r="N31" i="44"/>
  <c r="F31" i="44"/>
  <c r="N40" i="44"/>
  <c r="F40" i="44"/>
  <c r="M39" i="44"/>
  <c r="T38" i="44"/>
  <c r="L38" i="44"/>
  <c r="S37" i="44"/>
  <c r="K37" i="44"/>
  <c r="R36" i="44"/>
  <c r="J36" i="44"/>
  <c r="Q35" i="44"/>
  <c r="I35" i="44"/>
  <c r="AV34" i="44"/>
  <c r="AN34" i="44"/>
  <c r="AF34" i="44"/>
  <c r="X34" i="44"/>
  <c r="P34" i="44"/>
  <c r="H34" i="44"/>
  <c r="AU33" i="44"/>
  <c r="AM33" i="44"/>
  <c r="AE33" i="44"/>
  <c r="W33" i="44"/>
  <c r="O33" i="44"/>
  <c r="G33" i="44"/>
  <c r="AT32" i="44"/>
  <c r="AL32" i="44"/>
  <c r="AD32" i="44"/>
  <c r="V32" i="44"/>
  <c r="N32" i="44"/>
  <c r="F32" i="44"/>
  <c r="AS31" i="44"/>
  <c r="AK31" i="44"/>
  <c r="AC31" i="44"/>
  <c r="U31" i="44"/>
  <c r="M31" i="44"/>
  <c r="M40" i="44"/>
  <c r="T39" i="44"/>
  <c r="L39" i="44"/>
  <c r="S38" i="44"/>
  <c r="K38" i="44"/>
  <c r="R37" i="44"/>
  <c r="J37" i="44"/>
  <c r="Q36" i="44"/>
  <c r="I36" i="44"/>
  <c r="P35" i="44"/>
  <c r="H35" i="44"/>
  <c r="AU34" i="44"/>
  <c r="AM34" i="44"/>
  <c r="AE34" i="44"/>
  <c r="W34" i="44"/>
  <c r="O34" i="44"/>
  <c r="G34" i="44"/>
  <c r="AT33" i="44"/>
  <c r="AL33" i="44"/>
  <c r="AD33" i="44"/>
  <c r="V33" i="44"/>
  <c r="N33" i="44"/>
  <c r="F33" i="44"/>
  <c r="AS32" i="44"/>
  <c r="AK32" i="44"/>
  <c r="AC32" i="44"/>
  <c r="U32" i="44"/>
  <c r="M32" i="44"/>
  <c r="AZ31" i="44"/>
  <c r="AR31" i="44"/>
  <c r="AJ31" i="44"/>
  <c r="AB31" i="44"/>
  <c r="T40" i="44"/>
  <c r="L40" i="44"/>
  <c r="S39" i="44"/>
  <c r="K39" i="44"/>
  <c r="R38" i="44"/>
  <c r="J38" i="44"/>
  <c r="Q37" i="44"/>
  <c r="I37" i="44"/>
  <c r="P36" i="44"/>
  <c r="H36" i="44"/>
  <c r="O35" i="44"/>
  <c r="S40" i="44"/>
  <c r="O36" i="44"/>
  <c r="AK34" i="44"/>
  <c r="N34" i="44"/>
  <c r="AQ33" i="44"/>
  <c r="T33" i="44"/>
  <c r="AR32" i="44"/>
  <c r="Z32" i="44"/>
  <c r="AX31" i="44"/>
  <c r="AA31" i="44"/>
  <c r="K31" i="44"/>
  <c r="O24" i="44"/>
  <c r="G24" i="44"/>
  <c r="P23" i="44"/>
  <c r="H23" i="44"/>
  <c r="Q22" i="44"/>
  <c r="I22" i="44"/>
  <c r="R21" i="44"/>
  <c r="J21" i="44"/>
  <c r="S20" i="44"/>
  <c r="K20" i="44"/>
  <c r="T19" i="44"/>
  <c r="L19" i="44"/>
  <c r="BF18" i="44"/>
  <c r="K40" i="44"/>
  <c r="G36" i="44"/>
  <c r="AJ34" i="44"/>
  <c r="M34" i="44"/>
  <c r="AK33" i="44"/>
  <c r="S33" i="44"/>
  <c r="AQ32" i="44"/>
  <c r="T32" i="44"/>
  <c r="AW31" i="44"/>
  <c r="Z31" i="44"/>
  <c r="J31" i="44"/>
  <c r="R39" i="44"/>
  <c r="N35" i="44"/>
  <c r="AD34" i="44"/>
  <c r="L34" i="44"/>
  <c r="AJ33" i="44"/>
  <c r="M33" i="44"/>
  <c r="AP32" i="44"/>
  <c r="S32" i="44"/>
  <c r="AQ31" i="44"/>
  <c r="Y31" i="44"/>
  <c r="I31" i="44"/>
  <c r="J39" i="44"/>
  <c r="G35" i="44"/>
  <c r="AC34" i="44"/>
  <c r="F34" i="44"/>
  <c r="AI33" i="44"/>
  <c r="L33" i="44"/>
  <c r="AJ32" i="44"/>
  <c r="R32" i="44"/>
  <c r="AP31" i="44"/>
  <c r="T31" i="44"/>
  <c r="I38" i="44"/>
  <c r="AT34" i="44"/>
  <c r="V34" i="44"/>
  <c r="AY33" i="44"/>
  <c r="AB33" i="44"/>
  <c r="AZ32" i="44"/>
  <c r="AH32" i="44"/>
  <c r="K32" i="44"/>
  <c r="AI31" i="44"/>
  <c r="R31" i="44"/>
  <c r="P37" i="44"/>
  <c r="AS34" i="44"/>
  <c r="U34" i="44"/>
  <c r="AS33" i="44"/>
  <c r="AA33" i="44"/>
  <c r="AY32" i="44"/>
  <c r="AB32" i="44"/>
  <c r="J32" i="44"/>
  <c r="AH31" i="44"/>
  <c r="Q31" i="44"/>
  <c r="G15" i="44"/>
  <c r="O15" i="44"/>
  <c r="W15" i="44"/>
  <c r="AE15" i="44"/>
  <c r="AM15" i="44"/>
  <c r="AU15" i="44"/>
  <c r="BC15" i="44"/>
  <c r="I16" i="44"/>
  <c r="Q16" i="44"/>
  <c r="Y16" i="44"/>
  <c r="AG16" i="44"/>
  <c r="AO16" i="44"/>
  <c r="AW16" i="44"/>
  <c r="BE16" i="44"/>
  <c r="K17" i="44"/>
  <c r="S17" i="44"/>
  <c r="AA17" i="44"/>
  <c r="AI17" i="44"/>
  <c r="AQ17" i="44"/>
  <c r="AY17" i="44"/>
  <c r="BG17" i="44"/>
  <c r="M18" i="44"/>
  <c r="U18" i="44"/>
  <c r="AC18" i="44"/>
  <c r="AK18" i="44"/>
  <c r="AS18" i="44"/>
  <c r="BA18" i="44"/>
  <c r="H19" i="44"/>
  <c r="Q19" i="44"/>
  <c r="I20" i="44"/>
  <c r="R20" i="44"/>
  <c r="K21" i="44"/>
  <c r="T21" i="44"/>
  <c r="L22" i="44"/>
  <c r="U22" i="44"/>
  <c r="M23" i="44"/>
  <c r="V23" i="44"/>
  <c r="N24" i="44"/>
  <c r="AY31" i="44"/>
  <c r="AR33" i="44"/>
  <c r="H15" i="44"/>
  <c r="P15" i="44"/>
  <c r="X15" i="44"/>
  <c r="AF15" i="44"/>
  <c r="AN15" i="44"/>
  <c r="AV15" i="44"/>
  <c r="BD15" i="44"/>
  <c r="J16" i="44"/>
  <c r="R16" i="44"/>
  <c r="Z16" i="44"/>
  <c r="AH16" i="44"/>
  <c r="AP16" i="44"/>
  <c r="AX16" i="44"/>
  <c r="BF16" i="44"/>
  <c r="L17" i="44"/>
  <c r="T17" i="44"/>
  <c r="AB17" i="44"/>
  <c r="AJ17" i="44"/>
  <c r="AR17" i="44"/>
  <c r="AZ17" i="44"/>
  <c r="F18" i="44"/>
  <c r="N18" i="44"/>
  <c r="V18" i="44"/>
  <c r="AD18" i="44"/>
  <c r="AL18" i="44"/>
  <c r="AT18" i="44"/>
  <c r="BB18" i="44"/>
  <c r="I19" i="44"/>
  <c r="R19" i="44"/>
  <c r="J20" i="44"/>
  <c r="T20" i="44"/>
  <c r="L21" i="44"/>
  <c r="U21" i="44"/>
  <c r="M22" i="44"/>
  <c r="V22" i="44"/>
  <c r="N23" i="44"/>
  <c r="F24" i="44"/>
  <c r="P24" i="44"/>
  <c r="L32" i="44"/>
  <c r="AZ33" i="44"/>
  <c r="I15" i="44"/>
  <c r="Q15" i="44"/>
  <c r="Y15" i="44"/>
  <c r="AG15" i="44"/>
  <c r="AO15" i="44"/>
  <c r="AW15" i="44"/>
  <c r="BE15" i="44"/>
  <c r="K16" i="44"/>
  <c r="S16" i="44"/>
  <c r="AA16" i="44"/>
  <c r="AI16" i="44"/>
  <c r="AQ16" i="44"/>
  <c r="AY16" i="44"/>
  <c r="BG16" i="44"/>
  <c r="M17" i="44"/>
  <c r="U17" i="44"/>
  <c r="AC17" i="44"/>
  <c r="AK17" i="44"/>
  <c r="AS17" i="44"/>
  <c r="BA17" i="44"/>
  <c r="G18" i="44"/>
  <c r="O18" i="44"/>
  <c r="W18" i="44"/>
  <c r="AE18" i="44"/>
  <c r="AM18" i="44"/>
  <c r="AU18" i="44"/>
  <c r="BC18" i="44"/>
  <c r="J19" i="44"/>
  <c r="S19" i="44"/>
  <c r="L20" i="44"/>
  <c r="U20" i="44"/>
  <c r="M21" i="44"/>
  <c r="V21" i="44"/>
  <c r="N22" i="44"/>
  <c r="F23" i="44"/>
  <c r="O23" i="44"/>
  <c r="H24" i="44"/>
  <c r="Q24" i="44"/>
  <c r="AA32" i="44"/>
  <c r="T34" i="44"/>
  <c r="J15" i="44"/>
  <c r="R15" i="44"/>
  <c r="Z15" i="44"/>
  <c r="AH15" i="44"/>
  <c r="AP15" i="44"/>
  <c r="AX15" i="44"/>
  <c r="BF15" i="44"/>
  <c r="L16" i="44"/>
  <c r="T16" i="44"/>
  <c r="AB16" i="44"/>
  <c r="AJ16" i="44"/>
  <c r="AR16" i="44"/>
  <c r="AZ16" i="44"/>
  <c r="F17" i="44"/>
  <c r="N17" i="44"/>
  <c r="V17" i="44"/>
  <c r="AD17" i="44"/>
  <c r="AL17" i="44"/>
  <c r="AT17" i="44"/>
  <c r="BB17" i="44"/>
  <c r="H18" i="44"/>
  <c r="P18" i="44"/>
  <c r="X18" i="44"/>
  <c r="AF18" i="44"/>
  <c r="AN18" i="44"/>
  <c r="AV18" i="44"/>
  <c r="BD18" i="44"/>
  <c r="K19" i="44"/>
  <c r="U19" i="44"/>
  <c r="M20" i="44"/>
  <c r="V20" i="44"/>
  <c r="N21" i="44"/>
  <c r="F22" i="44"/>
  <c r="O22" i="44"/>
  <c r="G23" i="44"/>
  <c r="Q23" i="44"/>
  <c r="I24" i="44"/>
  <c r="R24" i="44"/>
  <c r="AI32" i="44"/>
  <c r="AB34" i="44"/>
  <c r="N24" i="36"/>
  <c r="M76" i="38"/>
  <c r="M12" i="38"/>
  <c r="M20" i="38"/>
  <c r="M84" i="38"/>
  <c r="M36" i="38"/>
  <c r="I40" i="38"/>
  <c r="M60" i="38"/>
  <c r="I24" i="38"/>
  <c r="M68" i="38"/>
  <c r="M28" i="38"/>
  <c r="M92" i="38"/>
  <c r="I88" i="38"/>
  <c r="I72" i="38"/>
  <c r="M44" i="38"/>
  <c r="I56" i="38"/>
  <c r="M52" i="38"/>
  <c r="I64" i="38"/>
  <c r="I32" i="38"/>
  <c r="M16" i="38"/>
  <c r="M32" i="38"/>
  <c r="M48" i="38"/>
  <c r="M64" i="38"/>
  <c r="M80" i="38"/>
  <c r="I92" i="38"/>
  <c r="I60" i="38"/>
  <c r="I28" i="38"/>
  <c r="M18" i="38"/>
  <c r="M34" i="38"/>
  <c r="M50" i="38"/>
  <c r="M66" i="38"/>
  <c r="M82" i="38"/>
  <c r="I84" i="38"/>
  <c r="I52" i="38"/>
  <c r="I20" i="38"/>
  <c r="M22" i="38"/>
  <c r="M38" i="38"/>
  <c r="M54" i="38"/>
  <c r="M70" i="38"/>
  <c r="M86" i="38"/>
  <c r="I80" i="38"/>
  <c r="I48" i="38"/>
  <c r="I16" i="38"/>
  <c r="M24" i="38"/>
  <c r="M40" i="38"/>
  <c r="M56" i="38"/>
  <c r="M72" i="38"/>
  <c r="M88" i="38"/>
  <c r="I76" i="38"/>
  <c r="I44" i="38"/>
  <c r="I12" i="38"/>
  <c r="M26" i="38"/>
  <c r="M42" i="38"/>
  <c r="M58" i="38"/>
  <c r="M74" i="38"/>
  <c r="M90" i="38"/>
  <c r="I68" i="38"/>
  <c r="I36" i="38"/>
  <c r="M14" i="38"/>
  <c r="M30" i="38"/>
  <c r="M46" i="38"/>
  <c r="M62" i="38"/>
  <c r="M78" i="38"/>
  <c r="M94" i="38"/>
  <c r="I91" i="38"/>
  <c r="I83" i="38"/>
  <c r="I75" i="38"/>
  <c r="I67" i="38"/>
  <c r="I59" i="38"/>
  <c r="I51" i="38"/>
  <c r="I43" i="38"/>
  <c r="I35" i="38"/>
  <c r="I27" i="38"/>
  <c r="I19" i="38"/>
  <c r="L11" i="38"/>
  <c r="L15" i="38"/>
  <c r="L19" i="38"/>
  <c r="L23" i="38"/>
  <c r="L27" i="38"/>
  <c r="L31" i="38"/>
  <c r="L35" i="38"/>
  <c r="L39" i="38"/>
  <c r="L43" i="38"/>
  <c r="L47" i="38"/>
  <c r="L51" i="38"/>
  <c r="L55" i="38"/>
  <c r="L59" i="38"/>
  <c r="L63" i="38"/>
  <c r="L67" i="38"/>
  <c r="L71" i="38"/>
  <c r="L75" i="38"/>
  <c r="L79" i="38"/>
  <c r="L83" i="38"/>
  <c r="L87" i="38"/>
  <c r="L91" i="38"/>
  <c r="I90" i="38"/>
  <c r="I82" i="38"/>
  <c r="I74" i="38"/>
  <c r="I66" i="38"/>
  <c r="I58" i="38"/>
  <c r="I50" i="38"/>
  <c r="I42" i="38"/>
  <c r="I34" i="38"/>
  <c r="I26" i="38"/>
  <c r="I18" i="38"/>
  <c r="M11" i="38"/>
  <c r="M15" i="38"/>
  <c r="M19" i="38"/>
  <c r="M23" i="38"/>
  <c r="M27" i="38"/>
  <c r="M31" i="38"/>
  <c r="M35" i="38"/>
  <c r="M39" i="38"/>
  <c r="M43" i="38"/>
  <c r="M47" i="38"/>
  <c r="M51" i="38"/>
  <c r="M55" i="38"/>
  <c r="M59" i="38"/>
  <c r="M63" i="38"/>
  <c r="M67" i="38"/>
  <c r="M71" i="38"/>
  <c r="M75" i="38"/>
  <c r="M79" i="38"/>
  <c r="M83" i="38"/>
  <c r="M87" i="38"/>
  <c r="M91" i="38"/>
  <c r="I89" i="38"/>
  <c r="I81" i="38"/>
  <c r="I73" i="38"/>
  <c r="I65" i="38"/>
  <c r="I57" i="38"/>
  <c r="I49" i="38"/>
  <c r="I41" i="38"/>
  <c r="I33" i="38"/>
  <c r="I25" i="38"/>
  <c r="I17" i="38"/>
  <c r="L12" i="38"/>
  <c r="L16" i="38"/>
  <c r="L20" i="38"/>
  <c r="L24" i="38"/>
  <c r="L28" i="38"/>
  <c r="L32" i="38"/>
  <c r="L36" i="38"/>
  <c r="L40" i="38"/>
  <c r="L44" i="38"/>
  <c r="L48" i="38"/>
  <c r="L52" i="38"/>
  <c r="L56" i="38"/>
  <c r="L60" i="38"/>
  <c r="L64" i="38"/>
  <c r="L68" i="38"/>
  <c r="L72" i="38"/>
  <c r="L76" i="38"/>
  <c r="L80" i="38"/>
  <c r="L84" i="38"/>
  <c r="L88" i="38"/>
  <c r="L92" i="38"/>
  <c r="I87" i="38"/>
  <c r="I79" i="38"/>
  <c r="I71" i="38"/>
  <c r="I63" i="38"/>
  <c r="I55" i="38"/>
  <c r="I47" i="38"/>
  <c r="I39" i="38"/>
  <c r="I31" i="38"/>
  <c r="I23" i="38"/>
  <c r="I15" i="38"/>
  <c r="L13" i="38"/>
  <c r="L17" i="38"/>
  <c r="L21" i="38"/>
  <c r="L25" i="38"/>
  <c r="L29" i="38"/>
  <c r="L33" i="38"/>
  <c r="L37" i="38"/>
  <c r="L41" i="38"/>
  <c r="L45" i="38"/>
  <c r="L49" i="38"/>
  <c r="L53" i="38"/>
  <c r="L57" i="38"/>
  <c r="L61" i="38"/>
  <c r="L65" i="38"/>
  <c r="L69" i="38"/>
  <c r="L73" i="38"/>
  <c r="L77" i="38"/>
  <c r="L81" i="38"/>
  <c r="L85" i="38"/>
  <c r="L89" i="38"/>
  <c r="L93" i="38"/>
  <c r="I94" i="38"/>
  <c r="I86" i="38"/>
  <c r="I78" i="38"/>
  <c r="I70" i="38"/>
  <c r="I62" i="38"/>
  <c r="I54" i="38"/>
  <c r="I46" i="38"/>
  <c r="I38" i="38"/>
  <c r="I30" i="38"/>
  <c r="I22" i="38"/>
  <c r="I14" i="38"/>
  <c r="M13" i="38"/>
  <c r="M17" i="38"/>
  <c r="M21" i="38"/>
  <c r="M25" i="38"/>
  <c r="M29" i="38"/>
  <c r="M33" i="38"/>
  <c r="M37" i="38"/>
  <c r="M41" i="38"/>
  <c r="M45" i="38"/>
  <c r="M49" i="38"/>
  <c r="M53" i="38"/>
  <c r="M57" i="38"/>
  <c r="M61" i="38"/>
  <c r="M65" i="38"/>
  <c r="M69" i="38"/>
  <c r="M73" i="38"/>
  <c r="M77" i="38"/>
  <c r="M81" i="38"/>
  <c r="M85" i="38"/>
  <c r="M89" i="38"/>
  <c r="M93" i="38"/>
  <c r="I93" i="38"/>
  <c r="I85" i="38"/>
  <c r="I77" i="38"/>
  <c r="I69" i="38"/>
  <c r="I61" i="38"/>
  <c r="I53" i="38"/>
  <c r="I45" i="38"/>
  <c r="I37" i="38"/>
  <c r="I29" i="38"/>
  <c r="I21" i="38"/>
  <c r="I13" i="38"/>
  <c r="L14" i="38"/>
  <c r="L18" i="38"/>
  <c r="L22" i="38"/>
  <c r="L26" i="38"/>
  <c r="L30" i="38"/>
  <c r="L34" i="38"/>
  <c r="L38" i="38"/>
  <c r="L42" i="38"/>
  <c r="L46" i="38"/>
  <c r="L50" i="38"/>
  <c r="L54" i="38"/>
  <c r="L58" i="38"/>
  <c r="L62" i="38"/>
  <c r="L66" i="38"/>
  <c r="L70" i="38"/>
  <c r="L74" i="38"/>
  <c r="L78" i="38"/>
  <c r="L82" i="38"/>
  <c r="L86" i="38"/>
  <c r="L90" i="38"/>
  <c r="L94" i="38"/>
  <c r="I11" i="38"/>
  <c r="H35" i="38"/>
  <c r="H83" i="38"/>
  <c r="H67" i="38"/>
  <c r="H51" i="38"/>
  <c r="H19" i="38"/>
  <c r="H90" i="38"/>
  <c r="H82" i="38"/>
  <c r="H74" i="38"/>
  <c r="H66" i="38"/>
  <c r="H58" i="38"/>
  <c r="H50" i="38"/>
  <c r="H42" i="38"/>
  <c r="H34" i="38"/>
  <c r="H26" i="38"/>
  <c r="H18" i="38"/>
  <c r="H91" i="38"/>
  <c r="H75" i="38"/>
  <c r="H59" i="38"/>
  <c r="H43" i="38"/>
  <c r="H27" i="38"/>
  <c r="H89" i="38"/>
  <c r="H81" i="38"/>
  <c r="H73" i="38"/>
  <c r="H65" i="38"/>
  <c r="H57" i="38"/>
  <c r="H49" i="38"/>
  <c r="H41" i="38"/>
  <c r="H33" i="38"/>
  <c r="H25" i="38"/>
  <c r="H17" i="38"/>
  <c r="H48" i="38"/>
  <c r="H88" i="38"/>
  <c r="H16" i="38"/>
  <c r="H11" i="38"/>
  <c r="H87" i="38"/>
  <c r="H79" i="38"/>
  <c r="H71" i="38"/>
  <c r="H63" i="38"/>
  <c r="H55" i="38"/>
  <c r="H47" i="38"/>
  <c r="H39" i="38"/>
  <c r="H31" i="38"/>
  <c r="H23" i="38"/>
  <c r="H15" i="38"/>
  <c r="H64" i="38"/>
  <c r="H24" i="38"/>
  <c r="H94" i="38"/>
  <c r="H86" i="38"/>
  <c r="H78" i="38"/>
  <c r="H70" i="38"/>
  <c r="H62" i="38"/>
  <c r="H54" i="38"/>
  <c r="H46" i="38"/>
  <c r="H38" i="38"/>
  <c r="H30" i="38"/>
  <c r="H22" i="38"/>
  <c r="H14" i="38"/>
  <c r="H72" i="38"/>
  <c r="H40" i="38"/>
  <c r="H93" i="38"/>
  <c r="H85" i="38"/>
  <c r="H77" i="38"/>
  <c r="H69" i="38"/>
  <c r="H61" i="38"/>
  <c r="H53" i="38"/>
  <c r="H45" i="38"/>
  <c r="H37" i="38"/>
  <c r="H29" i="38"/>
  <c r="H21" i="38"/>
  <c r="H13" i="38"/>
  <c r="H80" i="38"/>
  <c r="H56" i="38"/>
  <c r="H32" i="38"/>
  <c r="H92" i="38"/>
  <c r="H84" i="38"/>
  <c r="H76" i="38"/>
  <c r="H68" i="38"/>
  <c r="H60" i="38"/>
  <c r="H52" i="38"/>
  <c r="H44" i="38"/>
  <c r="H36" i="38"/>
  <c r="H28" i="38"/>
  <c r="H20" i="38"/>
  <c r="J89" i="36"/>
  <c r="N64" i="36"/>
  <c r="N99" i="36"/>
  <c r="J64" i="36"/>
  <c r="N27" i="36"/>
  <c r="N96" i="36"/>
  <c r="N50" i="36"/>
  <c r="N89" i="36"/>
  <c r="N48" i="36"/>
  <c r="J96" i="36"/>
  <c r="J48" i="36"/>
  <c r="N66" i="36"/>
  <c r="J90" i="36"/>
  <c r="J44" i="36"/>
  <c r="J29" i="36"/>
  <c r="L94" i="36"/>
  <c r="L33" i="36"/>
  <c r="L45" i="36"/>
  <c r="L31" i="36"/>
  <c r="J27" i="36"/>
  <c r="L63" i="36"/>
  <c r="N94" i="36"/>
  <c r="N63" i="36"/>
  <c r="N46" i="36"/>
  <c r="N33" i="36"/>
  <c r="L90" i="36"/>
  <c r="L44" i="36"/>
  <c r="L29" i="36"/>
  <c r="J88" i="36"/>
  <c r="J71" i="36"/>
  <c r="J25" i="36"/>
  <c r="L46" i="36"/>
  <c r="N92" i="36"/>
  <c r="N45" i="36"/>
  <c r="N31" i="36"/>
  <c r="L89" i="36"/>
  <c r="L27" i="36"/>
  <c r="J68" i="36"/>
  <c r="J24" i="36"/>
  <c r="L92" i="36"/>
  <c r="N90" i="36"/>
  <c r="N44" i="36"/>
  <c r="N29" i="36"/>
  <c r="L88" i="36"/>
  <c r="L71" i="36"/>
  <c r="L25" i="36"/>
  <c r="J99" i="36"/>
  <c r="J66" i="36"/>
  <c r="J50" i="36"/>
  <c r="L24" i="36"/>
  <c r="N88" i="36"/>
  <c r="N71" i="36"/>
  <c r="N25" i="36"/>
  <c r="L99" i="36"/>
  <c r="L66" i="36"/>
  <c r="L50" i="36"/>
  <c r="J94" i="36"/>
  <c r="J63" i="36"/>
  <c r="J46" i="36"/>
  <c r="J33" i="36"/>
  <c r="L68" i="36"/>
  <c r="I32" i="36"/>
  <c r="N68" i="36"/>
  <c r="L96" i="36"/>
  <c r="L64" i="36"/>
  <c r="L48" i="36"/>
  <c r="J92" i="36"/>
  <c r="J45" i="36"/>
  <c r="J31" i="36"/>
  <c r="I16" i="36"/>
  <c r="M20" i="36"/>
  <c r="H23" i="36"/>
  <c r="M36" i="36"/>
  <c r="M39" i="36"/>
  <c r="L35" i="36"/>
  <c r="P23" i="36"/>
  <c r="K26" i="36"/>
  <c r="O14" i="36"/>
  <c r="O30" i="36"/>
  <c r="I24" i="36"/>
  <c r="M12" i="36"/>
  <c r="M28" i="36"/>
  <c r="K18" i="36"/>
  <c r="K34" i="36"/>
  <c r="N41" i="36"/>
  <c r="O22" i="36"/>
  <c r="M105" i="36"/>
  <c r="L104" i="36"/>
  <c r="K103" i="36"/>
  <c r="I101" i="36"/>
  <c r="P100" i="36"/>
  <c r="H100" i="36"/>
  <c r="O99" i="36"/>
  <c r="N98" i="36"/>
  <c r="M97" i="36"/>
  <c r="K95" i="36"/>
  <c r="K105" i="36"/>
  <c r="J104" i="36"/>
  <c r="I103" i="36"/>
  <c r="O101" i="36"/>
  <c r="N100" i="36"/>
  <c r="I105" i="36"/>
  <c r="O103" i="36"/>
  <c r="M101" i="36"/>
  <c r="O104" i="36"/>
  <c r="M102" i="36"/>
  <c r="L101" i="36"/>
  <c r="K104" i="36"/>
  <c r="I102" i="36"/>
  <c r="P101" i="36"/>
  <c r="J100" i="36"/>
  <c r="M99" i="36"/>
  <c r="I98" i="36"/>
  <c r="N97" i="36"/>
  <c r="I96" i="36"/>
  <c r="N95" i="36"/>
  <c r="I94" i="36"/>
  <c r="P93" i="36"/>
  <c r="H93" i="36"/>
  <c r="O92" i="36"/>
  <c r="N91" i="36"/>
  <c r="M90" i="36"/>
  <c r="K88" i="36"/>
  <c r="J87" i="36"/>
  <c r="I86" i="36"/>
  <c r="O84" i="36"/>
  <c r="N83" i="36"/>
  <c r="M82" i="36"/>
  <c r="L81" i="36"/>
  <c r="K80" i="36"/>
  <c r="O105" i="36"/>
  <c r="M103" i="36"/>
  <c r="K101" i="36"/>
  <c r="K99" i="36"/>
  <c r="P98" i="36"/>
  <c r="K97" i="36"/>
  <c r="L95" i="36"/>
  <c r="N93" i="36"/>
  <c r="M92" i="36"/>
  <c r="L91" i="36"/>
  <c r="K90" i="36"/>
  <c r="I88" i="36"/>
  <c r="P87" i="36"/>
  <c r="H87" i="36"/>
  <c r="O86" i="36"/>
  <c r="L105" i="36"/>
  <c r="H101" i="36"/>
  <c r="O100" i="36"/>
  <c r="I99" i="36"/>
  <c r="M98" i="36"/>
  <c r="I97" i="36"/>
  <c r="I95" i="36"/>
  <c r="L93" i="36"/>
  <c r="K92" i="36"/>
  <c r="J91" i="36"/>
  <c r="I90" i="36"/>
  <c r="O88" i="36"/>
  <c r="N87" i="36"/>
  <c r="M86" i="36"/>
  <c r="O102" i="36"/>
  <c r="N101" i="36"/>
  <c r="L100" i="36"/>
  <c r="L98" i="36"/>
  <c r="O96" i="36"/>
  <c r="H95" i="36"/>
  <c r="M93" i="36"/>
  <c r="H91" i="36"/>
  <c r="O89" i="36"/>
  <c r="M88" i="36"/>
  <c r="K87" i="36"/>
  <c r="I84" i="36"/>
  <c r="M83" i="36"/>
  <c r="I82" i="36"/>
  <c r="N81" i="36"/>
  <c r="I80" i="36"/>
  <c r="O79" i="36"/>
  <c r="M77" i="36"/>
  <c r="K75" i="36"/>
  <c r="I73" i="36"/>
  <c r="P72" i="36"/>
  <c r="H72" i="36"/>
  <c r="O71" i="36"/>
  <c r="N70" i="36"/>
  <c r="M69" i="36"/>
  <c r="K67" i="36"/>
  <c r="I65" i="36"/>
  <c r="O63" i="36"/>
  <c r="N62" i="36"/>
  <c r="M61" i="36"/>
  <c r="K59" i="36"/>
  <c r="J58" i="36"/>
  <c r="I57" i="36"/>
  <c r="O55" i="36"/>
  <c r="N54" i="36"/>
  <c r="M53" i="36"/>
  <c r="K51" i="36"/>
  <c r="I49" i="36"/>
  <c r="O47" i="36"/>
  <c r="M45" i="36"/>
  <c r="N104" i="36"/>
  <c r="K102" i="36"/>
  <c r="I100" i="36"/>
  <c r="J98" i="36"/>
  <c r="K96" i="36"/>
  <c r="M94" i="36"/>
  <c r="J93" i="36"/>
  <c r="O90" i="36"/>
  <c r="M89" i="36"/>
  <c r="O85" i="36"/>
  <c r="P84" i="36"/>
  <c r="K83" i="36"/>
  <c r="K81" i="36"/>
  <c r="M79" i="36"/>
  <c r="K77" i="36"/>
  <c r="I75" i="36"/>
  <c r="O73" i="36"/>
  <c r="N72" i="36"/>
  <c r="M71" i="36"/>
  <c r="L70" i="36"/>
  <c r="K69" i="36"/>
  <c r="I67" i="36"/>
  <c r="O65" i="36"/>
  <c r="M63" i="36"/>
  <c r="L62" i="36"/>
  <c r="K61" i="36"/>
  <c r="I59" i="36"/>
  <c r="O57" i="36"/>
  <c r="N56" i="36"/>
  <c r="M55" i="36"/>
  <c r="L54" i="36"/>
  <c r="K53" i="36"/>
  <c r="I51" i="36"/>
  <c r="O49" i="36"/>
  <c r="M47" i="36"/>
  <c r="J105" i="36"/>
  <c r="I104" i="36"/>
  <c r="O97" i="36"/>
  <c r="P95" i="36"/>
  <c r="K94" i="36"/>
  <c r="O91" i="36"/>
  <c r="I89" i="36"/>
  <c r="N86" i="36"/>
  <c r="K85" i="36"/>
  <c r="M84" i="36"/>
  <c r="I83" i="36"/>
  <c r="I81" i="36"/>
  <c r="K79" i="36"/>
  <c r="I77" i="36"/>
  <c r="O75" i="36"/>
  <c r="M73" i="36"/>
  <c r="L72" i="36"/>
  <c r="K71" i="36"/>
  <c r="J70" i="36"/>
  <c r="I69" i="36"/>
  <c r="O67" i="36"/>
  <c r="M65" i="36"/>
  <c r="K63" i="36"/>
  <c r="J62" i="36"/>
  <c r="I61" i="36"/>
  <c r="O59" i="36"/>
  <c r="N58" i="36"/>
  <c r="M57" i="36"/>
  <c r="L56" i="36"/>
  <c r="K55" i="36"/>
  <c r="J54" i="36"/>
  <c r="I53" i="36"/>
  <c r="O51" i="36"/>
  <c r="M49" i="36"/>
  <c r="K47" i="36"/>
  <c r="I45" i="36"/>
  <c r="O43" i="36"/>
  <c r="L97" i="36"/>
  <c r="O95" i="36"/>
  <c r="M91" i="36"/>
  <c r="O87" i="36"/>
  <c r="L86" i="36"/>
  <c r="L84" i="36"/>
  <c r="M80" i="36"/>
  <c r="J79" i="36"/>
  <c r="I78" i="36"/>
  <c r="O76" i="36"/>
  <c r="M74" i="36"/>
  <c r="L73" i="36"/>
  <c r="K72" i="36"/>
  <c r="I70" i="36"/>
  <c r="P69" i="36"/>
  <c r="H69" i="36"/>
  <c r="O68" i="36"/>
  <c r="N67" i="36"/>
  <c r="M66" i="36"/>
  <c r="L65" i="36"/>
  <c r="K64" i="36"/>
  <c r="I62" i="36"/>
  <c r="O60" i="36"/>
  <c r="N59" i="36"/>
  <c r="M58" i="36"/>
  <c r="K56" i="36"/>
  <c r="I54" i="36"/>
  <c r="O52" i="36"/>
  <c r="N51" i="36"/>
  <c r="M50" i="36"/>
  <c r="L49" i="36"/>
  <c r="K48" i="36"/>
  <c r="J47" i="36"/>
  <c r="I46" i="36"/>
  <c r="O44" i="36"/>
  <c r="N43" i="36"/>
  <c r="J101" i="36"/>
  <c r="K98" i="36"/>
  <c r="O94" i="36"/>
  <c r="K93" i="36"/>
  <c r="I92" i="36"/>
  <c r="M81" i="36"/>
  <c r="M78" i="36"/>
  <c r="K76" i="36"/>
  <c r="I74" i="36"/>
  <c r="P73" i="36"/>
  <c r="L69" i="36"/>
  <c r="J67" i="36"/>
  <c r="H65" i="36"/>
  <c r="O64" i="36"/>
  <c r="M62" i="36"/>
  <c r="K60" i="36"/>
  <c r="I58" i="36"/>
  <c r="J51" i="36"/>
  <c r="H49" i="36"/>
  <c r="O48" i="36"/>
  <c r="M46" i="36"/>
  <c r="M42" i="36"/>
  <c r="L41" i="36"/>
  <c r="K40" i="36"/>
  <c r="J39" i="36"/>
  <c r="I38" i="36"/>
  <c r="N105" i="36"/>
  <c r="H98" i="36"/>
  <c r="I93" i="36"/>
  <c r="M85" i="36"/>
  <c r="N84" i="36"/>
  <c r="J81" i="36"/>
  <c r="O80" i="36"/>
  <c r="K78" i="36"/>
  <c r="I76" i="36"/>
  <c r="N73" i="36"/>
  <c r="J69" i="36"/>
  <c r="H67" i="36"/>
  <c r="O66" i="36"/>
  <c r="M64" i="36"/>
  <c r="K62" i="36"/>
  <c r="I60" i="36"/>
  <c r="P59" i="36"/>
  <c r="H51" i="36"/>
  <c r="O50" i="36"/>
  <c r="M48" i="36"/>
  <c r="K46" i="36"/>
  <c r="M43" i="36"/>
  <c r="K41" i="36"/>
  <c r="M95" i="36"/>
  <c r="M87" i="36"/>
  <c r="K86" i="36"/>
  <c r="I85" i="36"/>
  <c r="K84" i="36"/>
  <c r="O77" i="36"/>
  <c r="M75" i="36"/>
  <c r="K73" i="36"/>
  <c r="I71" i="36"/>
  <c r="P70" i="36"/>
  <c r="H62" i="36"/>
  <c r="O61" i="36"/>
  <c r="M59" i="36"/>
  <c r="K57" i="36"/>
  <c r="I55" i="36"/>
  <c r="O45" i="36"/>
  <c r="M44" i="36"/>
  <c r="L43" i="36"/>
  <c r="K42" i="36"/>
  <c r="M100" i="36"/>
  <c r="J95" i="36"/>
  <c r="L87" i="36"/>
  <c r="J86" i="36"/>
  <c r="J84" i="36"/>
  <c r="O83" i="36"/>
  <c r="N77" i="36"/>
  <c r="J73" i="36"/>
  <c r="O70" i="36"/>
  <c r="M68" i="36"/>
  <c r="K66" i="36"/>
  <c r="I64" i="36"/>
  <c r="N61" i="36"/>
  <c r="L59" i="36"/>
  <c r="O54" i="36"/>
  <c r="M52" i="36"/>
  <c r="K50" i="36"/>
  <c r="I48" i="36"/>
  <c r="P47" i="36"/>
  <c r="K44" i="36"/>
  <c r="K43" i="36"/>
  <c r="K100" i="36"/>
  <c r="M96" i="36"/>
  <c r="I87" i="36"/>
  <c r="H84" i="36"/>
  <c r="L83" i="36"/>
  <c r="N79" i="36"/>
  <c r="L77" i="36"/>
  <c r="H73" i="36"/>
  <c r="O72" i="36"/>
  <c r="M70" i="36"/>
  <c r="K68" i="36"/>
  <c r="I66" i="36"/>
  <c r="P65" i="36"/>
  <c r="L61" i="36"/>
  <c r="J59" i="36"/>
  <c r="O56" i="36"/>
  <c r="M54" i="36"/>
  <c r="K52" i="36"/>
  <c r="I50" i="36"/>
  <c r="P49" i="36"/>
  <c r="N47" i="36"/>
  <c r="J43" i="36"/>
  <c r="I42" i="36"/>
  <c r="M104" i="36"/>
  <c r="P97" i="36"/>
  <c r="P91" i="36"/>
  <c r="K89" i="36"/>
  <c r="J83" i="36"/>
  <c r="O82" i="36"/>
  <c r="L79" i="36"/>
  <c r="J77" i="36"/>
  <c r="O74" i="36"/>
  <c r="M72" i="36"/>
  <c r="K70" i="36"/>
  <c r="I68" i="36"/>
  <c r="P67" i="36"/>
  <c r="N65" i="36"/>
  <c r="J61" i="36"/>
  <c r="H59" i="36"/>
  <c r="O58" i="36"/>
  <c r="M56" i="36"/>
  <c r="K54" i="36"/>
  <c r="I52" i="36"/>
  <c r="P51" i="36"/>
  <c r="N49" i="36"/>
  <c r="L47" i="36"/>
  <c r="K45" i="36"/>
  <c r="I44" i="36"/>
  <c r="I43" i="36"/>
  <c r="J97" i="36"/>
  <c r="K91" i="36"/>
  <c r="K82" i="36"/>
  <c r="I79" i="36"/>
  <c r="J72" i="36"/>
  <c r="H70" i="36"/>
  <c r="O69" i="36"/>
  <c r="M67" i="36"/>
  <c r="K65" i="36"/>
  <c r="I63" i="36"/>
  <c r="P62" i="36"/>
  <c r="L58" i="36"/>
  <c r="J56" i="36"/>
  <c r="O53" i="36"/>
  <c r="M51" i="36"/>
  <c r="K49" i="36"/>
  <c r="I47" i="36"/>
  <c r="O42" i="36"/>
  <c r="O18" i="36"/>
  <c r="L14" i="36"/>
  <c r="O17" i="36"/>
  <c r="J20" i="36"/>
  <c r="M23" i="36"/>
  <c r="O25" i="36"/>
  <c r="H26" i="36"/>
  <c r="I27" i="36"/>
  <c r="K29" i="36"/>
  <c r="L30" i="36"/>
  <c r="H34" i="36"/>
  <c r="I39" i="36"/>
  <c r="I41" i="36"/>
  <c r="K12" i="36"/>
  <c r="M14" i="36"/>
  <c r="O16" i="36"/>
  <c r="I18" i="36"/>
  <c r="K20" i="36"/>
  <c r="M22" i="36"/>
  <c r="N23" i="36"/>
  <c r="O24" i="36"/>
  <c r="I26" i="36"/>
  <c r="K28" i="36"/>
  <c r="M30" i="36"/>
  <c r="O32" i="36"/>
  <c r="I34" i="36"/>
  <c r="J35" i="36"/>
  <c r="K36" i="36"/>
  <c r="O38" i="36"/>
  <c r="K39" i="36"/>
  <c r="O40" i="36"/>
  <c r="J41" i="36"/>
  <c r="I72" i="36"/>
  <c r="I12" i="36"/>
  <c r="K14" i="36"/>
  <c r="M16" i="36"/>
  <c r="I20" i="36"/>
  <c r="O26" i="36"/>
  <c r="K13" i="36"/>
  <c r="M15" i="36"/>
  <c r="N16" i="36"/>
  <c r="I19" i="36"/>
  <c r="K21" i="36"/>
  <c r="L22" i="36"/>
  <c r="P26" i="36"/>
  <c r="J28" i="36"/>
  <c r="M31" i="36"/>
  <c r="N32" i="36"/>
  <c r="O33" i="36"/>
  <c r="P34" i="36"/>
  <c r="I35" i="36"/>
  <c r="K37" i="36"/>
  <c r="J49" i="36"/>
  <c r="M60" i="36"/>
  <c r="I91" i="36"/>
  <c r="M13" i="36"/>
  <c r="N14" i="36"/>
  <c r="O15" i="36"/>
  <c r="I17" i="36"/>
  <c r="J18" i="36"/>
  <c r="K19" i="36"/>
  <c r="L20" i="36"/>
  <c r="M21" i="36"/>
  <c r="N22" i="36"/>
  <c r="O23" i="36"/>
  <c r="I25" i="36"/>
  <c r="J26" i="36"/>
  <c r="K27" i="36"/>
  <c r="L28" i="36"/>
  <c r="M29" i="36"/>
  <c r="N30" i="36"/>
  <c r="O31" i="36"/>
  <c r="H32" i="36"/>
  <c r="P32" i="36"/>
  <c r="I33" i="36"/>
  <c r="J34" i="36"/>
  <c r="K35" i="36"/>
  <c r="M37" i="36"/>
  <c r="L39" i="36"/>
  <c r="M41" i="36"/>
  <c r="I56" i="36"/>
  <c r="L67" i="36"/>
  <c r="O78" i="36"/>
  <c r="O93" i="36"/>
  <c r="O62" i="36"/>
  <c r="I15" i="36"/>
  <c r="J16" i="36"/>
  <c r="K17" i="36"/>
  <c r="L26" i="36"/>
  <c r="P30" i="36"/>
  <c r="N20" i="36"/>
  <c r="O21" i="36"/>
  <c r="I23" i="36"/>
  <c r="K25" i="36"/>
  <c r="N28" i="36"/>
  <c r="O29" i="36"/>
  <c r="H30" i="36"/>
  <c r="I31" i="36"/>
  <c r="M35" i="36"/>
  <c r="K74" i="36"/>
  <c r="O12" i="36"/>
  <c r="I14" i="36"/>
  <c r="K16" i="36"/>
  <c r="M18" i="36"/>
  <c r="O20" i="36"/>
  <c r="I22" i="36"/>
  <c r="J23" i="36"/>
  <c r="K24" i="36"/>
  <c r="M26" i="36"/>
  <c r="O28" i="36"/>
  <c r="I30" i="36"/>
  <c r="K32" i="36"/>
  <c r="M34" i="36"/>
  <c r="N35" i="36"/>
  <c r="O36" i="36"/>
  <c r="K38" i="36"/>
  <c r="O39" i="36"/>
  <c r="H47" i="36"/>
  <c r="K58" i="36"/>
  <c r="N69" i="36"/>
  <c r="H97" i="36"/>
  <c r="L51" i="36"/>
  <c r="O13" i="36"/>
  <c r="L18" i="36"/>
  <c r="M19" i="36"/>
  <c r="M27" i="36"/>
  <c r="J32" i="36"/>
  <c r="K33" i="36"/>
  <c r="L34" i="36"/>
  <c r="O37" i="36"/>
  <c r="N39" i="36"/>
  <c r="I40" i="36"/>
  <c r="O41" i="36"/>
  <c r="O46" i="36"/>
  <c r="I13" i="36"/>
  <c r="J14" i="36"/>
  <c r="K15" i="36"/>
  <c r="L16" i="36"/>
  <c r="M17" i="36"/>
  <c r="N18" i="36"/>
  <c r="O19" i="36"/>
  <c r="I21" i="36"/>
  <c r="J22" i="36"/>
  <c r="K23" i="36"/>
  <c r="M25" i="36"/>
  <c r="N26" i="36"/>
  <c r="O27" i="36"/>
  <c r="H28" i="36"/>
  <c r="P28" i="36"/>
  <c r="I29" i="36"/>
  <c r="J30" i="36"/>
  <c r="K31" i="36"/>
  <c r="L32" i="36"/>
  <c r="M33" i="36"/>
  <c r="N34" i="36"/>
  <c r="O35" i="36"/>
  <c r="I37" i="36"/>
  <c r="O81" i="36"/>
  <c r="O98" i="36"/>
  <c r="K22" i="36"/>
  <c r="L23" i="36"/>
  <c r="M24" i="36"/>
  <c r="I28" i="36"/>
  <c r="K30" i="36"/>
  <c r="M32" i="36"/>
  <c r="O34" i="36"/>
  <c r="H35" i="36"/>
  <c r="P35" i="36"/>
  <c r="I36" i="36"/>
  <c r="M38" i="36"/>
  <c r="M40" i="36"/>
  <c r="J65" i="36"/>
  <c r="M76" i="36"/>
  <c r="D6" i="35" l="1"/>
  <c r="D6" i="34"/>
  <c r="D16" i="34" s="1"/>
  <c r="F29" i="35" l="1"/>
  <c r="D31" i="35"/>
  <c r="F20" i="35"/>
  <c r="F31" i="35"/>
  <c r="D14" i="35"/>
  <c r="F26" i="35"/>
  <c r="D27" i="35"/>
  <c r="F16" i="35"/>
  <c r="D20" i="35"/>
  <c r="D30" i="35"/>
  <c r="F30" i="35"/>
  <c r="D26" i="35"/>
  <c r="F13" i="35"/>
  <c r="F14" i="35"/>
  <c r="F15" i="35"/>
  <c r="D16" i="35"/>
  <c r="D17" i="35"/>
  <c r="F19" i="35"/>
  <c r="D28" i="35"/>
  <c r="F17" i="35"/>
  <c r="D19" i="35"/>
  <c r="F27" i="35"/>
  <c r="D29" i="35"/>
  <c r="F18" i="35"/>
  <c r="F28" i="35"/>
  <c r="D13" i="35"/>
  <c r="D14" i="34"/>
  <c r="D12" i="34"/>
  <c r="D13" i="34"/>
  <c r="D20" i="34"/>
  <c r="D15" i="34"/>
  <c r="D19" i="34"/>
  <c r="D18" i="34"/>
  <c r="D17" i="34"/>
  <c r="D5" i="22"/>
  <c r="C14" i="22" s="1"/>
  <c r="D4" i="22"/>
  <c r="D6" i="21"/>
  <c r="I9" i="19"/>
  <c r="J9" i="19"/>
  <c r="K9" i="19"/>
  <c r="L9" i="19"/>
  <c r="M9" i="19"/>
  <c r="N9" i="19"/>
  <c r="O9" i="19"/>
  <c r="P9" i="19"/>
  <c r="Q9" i="19"/>
  <c r="R9" i="19"/>
  <c r="S9" i="19"/>
  <c r="T9" i="19"/>
  <c r="U9" i="19"/>
  <c r="V9" i="19"/>
  <c r="W9" i="19"/>
  <c r="X9" i="19"/>
  <c r="Y9" i="19"/>
  <c r="Z9" i="19"/>
  <c r="AA9" i="19"/>
  <c r="AB9" i="19"/>
  <c r="AC9" i="19"/>
  <c r="AD9" i="19"/>
  <c r="H9" i="19"/>
  <c r="AD11" i="19"/>
  <c r="AC11" i="19"/>
  <c r="AB11" i="19"/>
  <c r="AA11" i="19"/>
  <c r="Z11" i="19"/>
  <c r="Y11" i="19"/>
  <c r="X11" i="19"/>
  <c r="W11" i="19"/>
  <c r="V11" i="19"/>
  <c r="U11" i="19"/>
  <c r="T11" i="19"/>
  <c r="S11" i="19"/>
  <c r="R11" i="19"/>
  <c r="Q11" i="19"/>
  <c r="P11" i="19"/>
  <c r="O11" i="19"/>
  <c r="N11" i="19"/>
  <c r="M11" i="19"/>
  <c r="L11" i="19"/>
  <c r="K11" i="19"/>
  <c r="J11" i="19"/>
  <c r="I11" i="19"/>
  <c r="H11" i="19"/>
  <c r="D6" i="19"/>
  <c r="Q125" i="19" s="1"/>
  <c r="AD51" i="21" l="1"/>
  <c r="AD43" i="21"/>
  <c r="AD35" i="21"/>
  <c r="AD27" i="21"/>
  <c r="AD19" i="21"/>
  <c r="AD11" i="21"/>
  <c r="AB51" i="21"/>
  <c r="AB43" i="21"/>
  <c r="AB35" i="21"/>
  <c r="AB27" i="21"/>
  <c r="AB19" i="21"/>
  <c r="AB11" i="21"/>
  <c r="Z51" i="21"/>
  <c r="Z43" i="21"/>
  <c r="Z35" i="21"/>
  <c r="Z27" i="21"/>
  <c r="Z19" i="21"/>
  <c r="Z11" i="21"/>
  <c r="X51" i="21"/>
  <c r="X43" i="21"/>
  <c r="X35" i="21"/>
  <c r="X27" i="21"/>
  <c r="X19" i="21"/>
  <c r="X11" i="21"/>
  <c r="V51" i="21"/>
  <c r="V43" i="21"/>
  <c r="V35" i="21"/>
  <c r="V27" i="21"/>
  <c r="V19" i="21"/>
  <c r="V11" i="21"/>
  <c r="T51" i="21"/>
  <c r="T43" i="21"/>
  <c r="T35" i="21"/>
  <c r="T27" i="21"/>
  <c r="T19" i="21"/>
  <c r="T11" i="21"/>
  <c r="R51" i="21"/>
  <c r="R43" i="21"/>
  <c r="R35" i="21"/>
  <c r="R27" i="21"/>
  <c r="R19" i="21"/>
  <c r="R11" i="21"/>
  <c r="P51" i="21"/>
  <c r="P43" i="21"/>
  <c r="P35" i="21"/>
  <c r="P27" i="21"/>
  <c r="P19" i="21"/>
  <c r="P11" i="21"/>
  <c r="N51" i="21"/>
  <c r="N43" i="21"/>
  <c r="N35" i="21"/>
  <c r="N27" i="21"/>
  <c r="N19" i="21"/>
  <c r="N11" i="21"/>
  <c r="L51" i="21"/>
  <c r="L43" i="21"/>
  <c r="L35" i="21"/>
  <c r="L27" i="21"/>
  <c r="L19" i="21"/>
  <c r="L11" i="21"/>
  <c r="AD44" i="21"/>
  <c r="AB52" i="21"/>
  <c r="Z36" i="21"/>
  <c r="X20" i="21"/>
  <c r="V20" i="21"/>
  <c r="T20" i="21"/>
  <c r="R20" i="21"/>
  <c r="P20" i="21"/>
  <c r="N20" i="21"/>
  <c r="L12" i="21"/>
  <c r="AD58" i="21"/>
  <c r="AD50" i="21"/>
  <c r="AD42" i="21"/>
  <c r="AD34" i="21"/>
  <c r="AD26" i="21"/>
  <c r="AD18" i="21"/>
  <c r="AB58" i="21"/>
  <c r="AB50" i="21"/>
  <c r="AB42" i="21"/>
  <c r="AB34" i="21"/>
  <c r="AB26" i="21"/>
  <c r="AB18" i="21"/>
  <c r="Z58" i="21"/>
  <c r="Z50" i="21"/>
  <c r="Z42" i="21"/>
  <c r="Z34" i="21"/>
  <c r="Z26" i="21"/>
  <c r="Z18" i="21"/>
  <c r="X58" i="21"/>
  <c r="X50" i="21"/>
  <c r="X42" i="21"/>
  <c r="X34" i="21"/>
  <c r="X26" i="21"/>
  <c r="X18" i="21"/>
  <c r="V58" i="21"/>
  <c r="V50" i="21"/>
  <c r="V42" i="21"/>
  <c r="V34" i="21"/>
  <c r="V26" i="21"/>
  <c r="V18" i="21"/>
  <c r="T58" i="21"/>
  <c r="T50" i="21"/>
  <c r="T42" i="21"/>
  <c r="T34" i="21"/>
  <c r="T26" i="21"/>
  <c r="T18" i="21"/>
  <c r="R58" i="21"/>
  <c r="R50" i="21"/>
  <c r="R42" i="21"/>
  <c r="R34" i="21"/>
  <c r="R26" i="21"/>
  <c r="R18" i="21"/>
  <c r="P58" i="21"/>
  <c r="P50" i="21"/>
  <c r="P42" i="21"/>
  <c r="P34" i="21"/>
  <c r="P26" i="21"/>
  <c r="P18" i="21"/>
  <c r="N58" i="21"/>
  <c r="N50" i="21"/>
  <c r="N42" i="21"/>
  <c r="N34" i="21"/>
  <c r="N26" i="21"/>
  <c r="N18" i="21"/>
  <c r="L58" i="21"/>
  <c r="L50" i="21"/>
  <c r="L42" i="21"/>
  <c r="L34" i="21"/>
  <c r="L26" i="21"/>
  <c r="L18" i="21"/>
  <c r="L15" i="21"/>
  <c r="AD20" i="21"/>
  <c r="Z52" i="21"/>
  <c r="Z12" i="21"/>
  <c r="V52" i="21"/>
  <c r="T44" i="21"/>
  <c r="R36" i="21"/>
  <c r="P36" i="21"/>
  <c r="N36" i="21"/>
  <c r="L28" i="21"/>
  <c r="AD57" i="21"/>
  <c r="AD49" i="21"/>
  <c r="AD41" i="21"/>
  <c r="AD33" i="21"/>
  <c r="AD25" i="21"/>
  <c r="AD17" i="21"/>
  <c r="AB57" i="21"/>
  <c r="AB49" i="21"/>
  <c r="AB41" i="21"/>
  <c r="AB33" i="21"/>
  <c r="AB25" i="21"/>
  <c r="AB17" i="21"/>
  <c r="Z57" i="21"/>
  <c r="Z49" i="21"/>
  <c r="Z41" i="21"/>
  <c r="Z33" i="21"/>
  <c r="Z25" i="21"/>
  <c r="Z17" i="21"/>
  <c r="X57" i="21"/>
  <c r="X49" i="21"/>
  <c r="X41" i="21"/>
  <c r="X33" i="21"/>
  <c r="X25" i="21"/>
  <c r="X17" i="21"/>
  <c r="V57" i="21"/>
  <c r="V49" i="21"/>
  <c r="V41" i="21"/>
  <c r="V33" i="21"/>
  <c r="V25" i="21"/>
  <c r="V17" i="21"/>
  <c r="T57" i="21"/>
  <c r="T49" i="21"/>
  <c r="T41" i="21"/>
  <c r="T33" i="21"/>
  <c r="T25" i="21"/>
  <c r="T17" i="21"/>
  <c r="R57" i="21"/>
  <c r="R49" i="21"/>
  <c r="R41" i="21"/>
  <c r="R33" i="21"/>
  <c r="R25" i="21"/>
  <c r="R17" i="21"/>
  <c r="P57" i="21"/>
  <c r="P49" i="21"/>
  <c r="P41" i="21"/>
  <c r="P33" i="21"/>
  <c r="P25" i="21"/>
  <c r="P17" i="21"/>
  <c r="N57" i="21"/>
  <c r="N49" i="21"/>
  <c r="N41" i="21"/>
  <c r="N33" i="21"/>
  <c r="N25" i="21"/>
  <c r="N17" i="21"/>
  <c r="L57" i="21"/>
  <c r="L49" i="21"/>
  <c r="L41" i="21"/>
  <c r="L33" i="21"/>
  <c r="L25" i="21"/>
  <c r="L17" i="21"/>
  <c r="L14" i="21"/>
  <c r="AD28" i="21"/>
  <c r="AB36" i="21"/>
  <c r="Z28" i="21"/>
  <c r="X44" i="21"/>
  <c r="X12" i="21"/>
  <c r="V12" i="21"/>
  <c r="R52" i="21"/>
  <c r="P52" i="21"/>
  <c r="N52" i="21"/>
  <c r="L52" i="21"/>
  <c r="AD56" i="21"/>
  <c r="AD48" i="21"/>
  <c r="AD40" i="21"/>
  <c r="AD32" i="21"/>
  <c r="AD24" i="21"/>
  <c r="AD16" i="21"/>
  <c r="AB56" i="21"/>
  <c r="AB48" i="21"/>
  <c r="AB40" i="21"/>
  <c r="AB32" i="21"/>
  <c r="AB24" i="21"/>
  <c r="AB16" i="21"/>
  <c r="Z56" i="21"/>
  <c r="Z48" i="21"/>
  <c r="Z40" i="21"/>
  <c r="Z32" i="21"/>
  <c r="Z24" i="21"/>
  <c r="Z16" i="21"/>
  <c r="X56" i="21"/>
  <c r="X48" i="21"/>
  <c r="X40" i="21"/>
  <c r="X32" i="21"/>
  <c r="X24" i="21"/>
  <c r="X16" i="21"/>
  <c r="V56" i="21"/>
  <c r="V48" i="21"/>
  <c r="V40" i="21"/>
  <c r="V32" i="21"/>
  <c r="V24" i="21"/>
  <c r="V16" i="21"/>
  <c r="T56" i="21"/>
  <c r="T48" i="21"/>
  <c r="T40" i="21"/>
  <c r="T32" i="21"/>
  <c r="T24" i="21"/>
  <c r="T16" i="21"/>
  <c r="R56" i="21"/>
  <c r="R48" i="21"/>
  <c r="R40" i="21"/>
  <c r="R32" i="21"/>
  <c r="R24" i="21"/>
  <c r="R16" i="21"/>
  <c r="P56" i="21"/>
  <c r="P48" i="21"/>
  <c r="P40" i="21"/>
  <c r="P32" i="21"/>
  <c r="P24" i="21"/>
  <c r="P16" i="21"/>
  <c r="N56" i="21"/>
  <c r="N48" i="21"/>
  <c r="N40" i="21"/>
  <c r="N32" i="21"/>
  <c r="N24" i="21"/>
  <c r="N16" i="21"/>
  <c r="L56" i="21"/>
  <c r="L48" i="21"/>
  <c r="L40" i="21"/>
  <c r="L32" i="21"/>
  <c r="L24" i="21"/>
  <c r="L16" i="21"/>
  <c r="L30" i="21"/>
  <c r="AD52" i="21"/>
  <c r="AB44" i="21"/>
  <c r="Z44" i="21"/>
  <c r="X36" i="21"/>
  <c r="V28" i="21"/>
  <c r="T28" i="21"/>
  <c r="R12" i="21"/>
  <c r="P12" i="21"/>
  <c r="N12" i="21"/>
  <c r="AD55" i="21"/>
  <c r="AD47" i="21"/>
  <c r="AD39" i="21"/>
  <c r="AD31" i="21"/>
  <c r="AD23" i="21"/>
  <c r="AD15" i="21"/>
  <c r="AB55" i="21"/>
  <c r="AB47" i="21"/>
  <c r="AB39" i="21"/>
  <c r="AB31" i="21"/>
  <c r="AB23" i="21"/>
  <c r="AB15" i="21"/>
  <c r="Z55" i="21"/>
  <c r="Z47" i="21"/>
  <c r="Z39" i="21"/>
  <c r="Z31" i="21"/>
  <c r="Z23" i="21"/>
  <c r="Z15" i="21"/>
  <c r="X55" i="21"/>
  <c r="X47" i="21"/>
  <c r="X39" i="21"/>
  <c r="X31" i="21"/>
  <c r="X23" i="21"/>
  <c r="X15" i="21"/>
  <c r="V55" i="21"/>
  <c r="V47" i="21"/>
  <c r="V39" i="21"/>
  <c r="V31" i="21"/>
  <c r="V23" i="21"/>
  <c r="V15" i="21"/>
  <c r="T55" i="21"/>
  <c r="T47" i="21"/>
  <c r="T39" i="21"/>
  <c r="T31" i="21"/>
  <c r="T23" i="21"/>
  <c r="T15" i="21"/>
  <c r="R55" i="21"/>
  <c r="R47" i="21"/>
  <c r="R39" i="21"/>
  <c r="R31" i="21"/>
  <c r="R23" i="21"/>
  <c r="R15" i="21"/>
  <c r="P55" i="21"/>
  <c r="P47" i="21"/>
  <c r="P39" i="21"/>
  <c r="P31" i="21"/>
  <c r="P23" i="21"/>
  <c r="P15" i="21"/>
  <c r="N55" i="21"/>
  <c r="N47" i="21"/>
  <c r="N39" i="21"/>
  <c r="N31" i="21"/>
  <c r="N23" i="21"/>
  <c r="N15" i="21"/>
  <c r="L55" i="21"/>
  <c r="L47" i="21"/>
  <c r="L39" i="21"/>
  <c r="L31" i="21"/>
  <c r="L23" i="21"/>
  <c r="AB20" i="21"/>
  <c r="T12" i="21"/>
  <c r="L36" i="21"/>
  <c r="AD54" i="21"/>
  <c r="AD46" i="21"/>
  <c r="AD38" i="21"/>
  <c r="AD30" i="21"/>
  <c r="AD22" i="21"/>
  <c r="AD14" i="21"/>
  <c r="AB54" i="21"/>
  <c r="AB46" i="21"/>
  <c r="AB38" i="21"/>
  <c r="AB30" i="21"/>
  <c r="AB22" i="21"/>
  <c r="AB14" i="21"/>
  <c r="Z54" i="21"/>
  <c r="Z46" i="21"/>
  <c r="Z38" i="21"/>
  <c r="Z30" i="21"/>
  <c r="Z22" i="21"/>
  <c r="Z14" i="21"/>
  <c r="X54" i="21"/>
  <c r="X46" i="21"/>
  <c r="X38" i="21"/>
  <c r="X30" i="21"/>
  <c r="X22" i="21"/>
  <c r="X14" i="21"/>
  <c r="V54" i="21"/>
  <c r="V46" i="21"/>
  <c r="V38" i="21"/>
  <c r="V30" i="21"/>
  <c r="V22" i="21"/>
  <c r="V14" i="21"/>
  <c r="T54" i="21"/>
  <c r="T46" i="21"/>
  <c r="T38" i="21"/>
  <c r="T30" i="21"/>
  <c r="T22" i="21"/>
  <c r="T14" i="21"/>
  <c r="R54" i="21"/>
  <c r="R46" i="21"/>
  <c r="R38" i="21"/>
  <c r="R30" i="21"/>
  <c r="R22" i="21"/>
  <c r="R14" i="21"/>
  <c r="P54" i="21"/>
  <c r="P46" i="21"/>
  <c r="P38" i="21"/>
  <c r="P30" i="21"/>
  <c r="P22" i="21"/>
  <c r="P14" i="21"/>
  <c r="N54" i="21"/>
  <c r="N46" i="21"/>
  <c r="N38" i="21"/>
  <c r="N30" i="21"/>
  <c r="N22" i="21"/>
  <c r="N14" i="21"/>
  <c r="L54" i="21"/>
  <c r="L46" i="21"/>
  <c r="L38" i="21"/>
  <c r="L22" i="21"/>
  <c r="AD12" i="21"/>
  <c r="AB12" i="21"/>
  <c r="X52" i="21"/>
  <c r="V44" i="21"/>
  <c r="T36" i="21"/>
  <c r="R28" i="21"/>
  <c r="P28" i="21"/>
  <c r="N28" i="21"/>
  <c r="L20" i="21"/>
  <c r="AD53" i="21"/>
  <c r="AD45" i="21"/>
  <c r="AD37" i="21"/>
  <c r="AD29" i="21"/>
  <c r="AD21" i="21"/>
  <c r="AD13" i="21"/>
  <c r="AB53" i="21"/>
  <c r="AB45" i="21"/>
  <c r="AB37" i="21"/>
  <c r="AB29" i="21"/>
  <c r="AB21" i="21"/>
  <c r="AB13" i="21"/>
  <c r="Z53" i="21"/>
  <c r="Z45" i="21"/>
  <c r="Z37" i="21"/>
  <c r="Z29" i="21"/>
  <c r="Z21" i="21"/>
  <c r="Z13" i="21"/>
  <c r="X53" i="21"/>
  <c r="X45" i="21"/>
  <c r="X37" i="21"/>
  <c r="X29" i="21"/>
  <c r="X21" i="21"/>
  <c r="X13" i="21"/>
  <c r="V53" i="21"/>
  <c r="V45" i="21"/>
  <c r="V37" i="21"/>
  <c r="V29" i="21"/>
  <c r="V21" i="21"/>
  <c r="V13" i="21"/>
  <c r="T53" i="21"/>
  <c r="T45" i="21"/>
  <c r="T37" i="21"/>
  <c r="T29" i="21"/>
  <c r="T21" i="21"/>
  <c r="T13" i="21"/>
  <c r="R53" i="21"/>
  <c r="R45" i="21"/>
  <c r="R37" i="21"/>
  <c r="R29" i="21"/>
  <c r="R21" i="21"/>
  <c r="R13" i="21"/>
  <c r="P53" i="21"/>
  <c r="P45" i="21"/>
  <c r="P37" i="21"/>
  <c r="P29" i="21"/>
  <c r="P21" i="21"/>
  <c r="P13" i="21"/>
  <c r="N53" i="21"/>
  <c r="N45" i="21"/>
  <c r="N37" i="21"/>
  <c r="N29" i="21"/>
  <c r="N21" i="21"/>
  <c r="N13" i="21"/>
  <c r="L53" i="21"/>
  <c r="L45" i="21"/>
  <c r="L37" i="21"/>
  <c r="L29" i="21"/>
  <c r="L21" i="21"/>
  <c r="L13" i="21"/>
  <c r="AD36" i="21"/>
  <c r="AB28" i="21"/>
  <c r="Z20" i="21"/>
  <c r="X28" i="21"/>
  <c r="V36" i="21"/>
  <c r="T52" i="21"/>
  <c r="R44" i="21"/>
  <c r="P44" i="21"/>
  <c r="N44" i="21"/>
  <c r="L44" i="21"/>
  <c r="J19" i="21"/>
  <c r="J27" i="21"/>
  <c r="J35" i="21"/>
  <c r="J43" i="21"/>
  <c r="J51" i="21"/>
  <c r="J11" i="21"/>
  <c r="H43" i="21"/>
  <c r="H27" i="21"/>
  <c r="H11" i="21"/>
  <c r="H25" i="21"/>
  <c r="J25" i="21"/>
  <c r="J12" i="21"/>
  <c r="J20" i="21"/>
  <c r="J28" i="21"/>
  <c r="J36" i="21"/>
  <c r="J44" i="21"/>
  <c r="J52" i="21"/>
  <c r="H57" i="21"/>
  <c r="H41" i="21"/>
  <c r="J49" i="21"/>
  <c r="J13" i="21"/>
  <c r="J21" i="21"/>
  <c r="J29" i="21"/>
  <c r="J37" i="21"/>
  <c r="J45" i="21"/>
  <c r="J53" i="21"/>
  <c r="H55" i="21"/>
  <c r="H39" i="21"/>
  <c r="H23" i="21"/>
  <c r="J41" i="21"/>
  <c r="H15" i="21"/>
  <c r="J14" i="21"/>
  <c r="J22" i="21"/>
  <c r="J30" i="21"/>
  <c r="J38" i="21"/>
  <c r="J46" i="21"/>
  <c r="J54" i="21"/>
  <c r="H53" i="21"/>
  <c r="H37" i="21"/>
  <c r="H21" i="21"/>
  <c r="H19" i="21"/>
  <c r="J33" i="21"/>
  <c r="J15" i="21"/>
  <c r="J23" i="21"/>
  <c r="J31" i="21"/>
  <c r="J39" i="21"/>
  <c r="J47" i="21"/>
  <c r="J55" i="21"/>
  <c r="H51" i="21"/>
  <c r="H35" i="21"/>
  <c r="H47" i="21"/>
  <c r="J16" i="21"/>
  <c r="J24" i="21"/>
  <c r="J32" i="21"/>
  <c r="J40" i="21"/>
  <c r="J48" i="21"/>
  <c r="J56" i="21"/>
  <c r="H49" i="21"/>
  <c r="H33" i="21"/>
  <c r="H17" i="21"/>
  <c r="J57" i="21"/>
  <c r="J18" i="21"/>
  <c r="J26" i="21"/>
  <c r="J34" i="21"/>
  <c r="J42" i="21"/>
  <c r="J50" i="21"/>
  <c r="J58" i="21"/>
  <c r="H45" i="21"/>
  <c r="H29" i="21"/>
  <c r="H13" i="21"/>
  <c r="J17" i="21"/>
  <c r="H31" i="21"/>
  <c r="C21" i="22"/>
  <c r="C20" i="22"/>
  <c r="C19" i="22"/>
  <c r="C18" i="22"/>
  <c r="C13" i="22"/>
  <c r="C17" i="22"/>
  <c r="C24" i="22"/>
  <c r="C16" i="22"/>
  <c r="C23" i="22"/>
  <c r="C15" i="22"/>
  <c r="C22" i="22"/>
  <c r="Y205" i="19"/>
  <c r="R190" i="19"/>
  <c r="O211" i="19"/>
  <c r="W203" i="19"/>
  <c r="H196" i="19"/>
  <c r="I189" i="19"/>
  <c r="V163" i="19"/>
  <c r="S12" i="19"/>
  <c r="Y179" i="19"/>
  <c r="AC209" i="19"/>
  <c r="AD202" i="19"/>
  <c r="O195" i="19"/>
  <c r="W187" i="19"/>
  <c r="M209" i="19"/>
  <c r="V194" i="19"/>
  <c r="T208" i="19"/>
  <c r="AB200" i="19"/>
  <c r="M193" i="19"/>
  <c r="V184" i="19"/>
  <c r="U201" i="19"/>
  <c r="AD186" i="19"/>
  <c r="K207" i="19"/>
  <c r="L200" i="19"/>
  <c r="T192" i="19"/>
  <c r="X183" i="19"/>
  <c r="AA12" i="19"/>
  <c r="R206" i="19"/>
  <c r="Z198" i="19"/>
  <c r="AA191" i="19"/>
  <c r="AB180" i="19"/>
  <c r="J198" i="19"/>
  <c r="I12" i="19"/>
  <c r="P204" i="19"/>
  <c r="Q197" i="19"/>
  <c r="Y189" i="19"/>
  <c r="O175" i="19"/>
  <c r="AB12" i="19"/>
  <c r="W211" i="19"/>
  <c r="AB208" i="19"/>
  <c r="J206" i="19"/>
  <c r="O203" i="19"/>
  <c r="T200" i="19"/>
  <c r="Y197" i="19"/>
  <c r="AD194" i="19"/>
  <c r="L192" i="19"/>
  <c r="Q189" i="19"/>
  <c r="V186" i="19"/>
  <c r="M183" i="19"/>
  <c r="L179" i="19"/>
  <c r="Y174" i="19"/>
  <c r="N186" i="19"/>
  <c r="L174" i="19"/>
  <c r="Z12" i="19"/>
  <c r="AD210" i="19"/>
  <c r="L208" i="19"/>
  <c r="Q205" i="19"/>
  <c r="V202" i="19"/>
  <c r="AA199" i="19"/>
  <c r="I197" i="19"/>
  <c r="N194" i="19"/>
  <c r="S191" i="19"/>
  <c r="X188" i="19"/>
  <c r="AC185" i="19"/>
  <c r="O182" i="19"/>
  <c r="J178" i="19"/>
  <c r="V173" i="19"/>
  <c r="W178" i="19"/>
  <c r="Y12" i="19"/>
  <c r="V210" i="19"/>
  <c r="AA207" i="19"/>
  <c r="I205" i="19"/>
  <c r="N202" i="19"/>
  <c r="S199" i="19"/>
  <c r="X196" i="19"/>
  <c r="AC193" i="19"/>
  <c r="K191" i="19"/>
  <c r="P188" i="19"/>
  <c r="T185" i="19"/>
  <c r="AA181" i="19"/>
  <c r="T177" i="19"/>
  <c r="J173" i="19"/>
  <c r="Y182" i="19"/>
  <c r="T12" i="19"/>
  <c r="N210" i="19"/>
  <c r="S207" i="19"/>
  <c r="X204" i="19"/>
  <c r="AC201" i="19"/>
  <c r="K199" i="19"/>
  <c r="P196" i="19"/>
  <c r="U193" i="19"/>
  <c r="Z190" i="19"/>
  <c r="H188" i="19"/>
  <c r="J185" i="19"/>
  <c r="P181" i="19"/>
  <c r="AD176" i="19"/>
  <c r="T172" i="19"/>
  <c r="Q176" i="19"/>
  <c r="AA171" i="19"/>
  <c r="Q12" i="19"/>
  <c r="U209" i="19"/>
  <c r="Z206" i="19"/>
  <c r="H204" i="19"/>
  <c r="M201" i="19"/>
  <c r="R198" i="19"/>
  <c r="W195" i="19"/>
  <c r="AB192" i="19"/>
  <c r="J190" i="19"/>
  <c r="O187" i="19"/>
  <c r="K184" i="19"/>
  <c r="O180" i="19"/>
  <c r="AB175" i="19"/>
  <c r="Q166" i="19"/>
  <c r="R12" i="19"/>
  <c r="J12" i="19"/>
  <c r="X211" i="19"/>
  <c r="P211" i="19"/>
  <c r="H211" i="19"/>
  <c r="W210" i="19"/>
  <c r="O210" i="19"/>
  <c r="AD209" i="19"/>
  <c r="V209" i="19"/>
  <c r="N209" i="19"/>
  <c r="AC208" i="19"/>
  <c r="U208" i="19"/>
  <c r="M208" i="19"/>
  <c r="AB207" i="19"/>
  <c r="T207" i="19"/>
  <c r="L207" i="19"/>
  <c r="AA206" i="19"/>
  <c r="S206" i="19"/>
  <c r="K206" i="19"/>
  <c r="Z205" i="19"/>
  <c r="R205" i="19"/>
  <c r="J205" i="19"/>
  <c r="Y204" i="19"/>
  <c r="Q204" i="19"/>
  <c r="I204" i="19"/>
  <c r="X203" i="19"/>
  <c r="P203" i="19"/>
  <c r="H203" i="19"/>
  <c r="W202" i="19"/>
  <c r="O202" i="19"/>
  <c r="AD201" i="19"/>
  <c r="V201" i="19"/>
  <c r="N201" i="19"/>
  <c r="AC200" i="19"/>
  <c r="U200" i="19"/>
  <c r="M200" i="19"/>
  <c r="AB199" i="19"/>
  <c r="T199" i="19"/>
  <c r="L199" i="19"/>
  <c r="AA198" i="19"/>
  <c r="S198" i="19"/>
  <c r="K198" i="19"/>
  <c r="Z197" i="19"/>
  <c r="R197" i="19"/>
  <c r="J197" i="19"/>
  <c r="Y196" i="19"/>
  <c r="Q196" i="19"/>
  <c r="I196" i="19"/>
  <c r="X195" i="19"/>
  <c r="P195" i="19"/>
  <c r="H195" i="19"/>
  <c r="W194" i="19"/>
  <c r="O194" i="19"/>
  <c r="AD193" i="19"/>
  <c r="V193" i="19"/>
  <c r="N193" i="19"/>
  <c r="AC192" i="19"/>
  <c r="U192" i="19"/>
  <c r="M192" i="19"/>
  <c r="AB191" i="19"/>
  <c r="T191" i="19"/>
  <c r="L191" i="19"/>
  <c r="AA190" i="19"/>
  <c r="S190" i="19"/>
  <c r="K190" i="19"/>
  <c r="Z189" i="19"/>
  <c r="R189" i="19"/>
  <c r="J189" i="19"/>
  <c r="Y188" i="19"/>
  <c r="Q188" i="19"/>
  <c r="I188" i="19"/>
  <c r="X187" i="19"/>
  <c r="P187" i="19"/>
  <c r="H187" i="19"/>
  <c r="W186" i="19"/>
  <c r="O186" i="19"/>
  <c r="AD185" i="19"/>
  <c r="V185" i="19"/>
  <c r="K185" i="19"/>
  <c r="X184" i="19"/>
  <c r="M184" i="19"/>
  <c r="Y183" i="19"/>
  <c r="O183" i="19"/>
  <c r="AA182" i="19"/>
  <c r="P182" i="19"/>
  <c r="AC181" i="19"/>
  <c r="R181" i="19"/>
  <c r="AC180" i="19"/>
  <c r="Q180" i="19"/>
  <c r="AA179" i="19"/>
  <c r="N179" i="19"/>
  <c r="X178" i="19"/>
  <c r="K178" i="19"/>
  <c r="V177" i="19"/>
  <c r="I177" i="19"/>
  <c r="S176" i="19"/>
  <c r="AC175" i="19"/>
  <c r="P175" i="19"/>
  <c r="AA174" i="19"/>
  <c r="N174" i="19"/>
  <c r="X173" i="19"/>
  <c r="K173" i="19"/>
  <c r="U172" i="19"/>
  <c r="AB171" i="19"/>
  <c r="I171" i="19"/>
  <c r="T169" i="19"/>
  <c r="Y166" i="19"/>
  <c r="AD163" i="19"/>
  <c r="L161" i="19"/>
  <c r="AD157" i="19"/>
  <c r="U153" i="19"/>
  <c r="K149" i="19"/>
  <c r="W144" i="19"/>
  <c r="M140" i="19"/>
  <c r="Y133" i="19"/>
  <c r="L104" i="19"/>
  <c r="AC170" i="19"/>
  <c r="L169" i="19"/>
  <c r="AA160" i="19"/>
  <c r="S157" i="19"/>
  <c r="H153" i="19"/>
  <c r="U148" i="19"/>
  <c r="J144" i="19"/>
  <c r="W139" i="19"/>
  <c r="AD130" i="19"/>
  <c r="X12" i="19"/>
  <c r="P12" i="19"/>
  <c r="AD211" i="19"/>
  <c r="V211" i="19"/>
  <c r="N211" i="19"/>
  <c r="AC210" i="19"/>
  <c r="U210" i="19"/>
  <c r="M210" i="19"/>
  <c r="AB209" i="19"/>
  <c r="T209" i="19"/>
  <c r="L209" i="19"/>
  <c r="AA208" i="19"/>
  <c r="S208" i="19"/>
  <c r="K208" i="19"/>
  <c r="Z207" i="19"/>
  <c r="R207" i="19"/>
  <c r="J207" i="19"/>
  <c r="Y206" i="19"/>
  <c r="Q206" i="19"/>
  <c r="I206" i="19"/>
  <c r="X205" i="19"/>
  <c r="P205" i="19"/>
  <c r="H205" i="19"/>
  <c r="W204" i="19"/>
  <c r="O204" i="19"/>
  <c r="AD203" i="19"/>
  <c r="V203" i="19"/>
  <c r="N203" i="19"/>
  <c r="AC202" i="19"/>
  <c r="U202" i="19"/>
  <c r="M202" i="19"/>
  <c r="AB201" i="19"/>
  <c r="T201" i="19"/>
  <c r="L201" i="19"/>
  <c r="AA200" i="19"/>
  <c r="S200" i="19"/>
  <c r="K200" i="19"/>
  <c r="Z199" i="19"/>
  <c r="R199" i="19"/>
  <c r="J199" i="19"/>
  <c r="Y198" i="19"/>
  <c r="Q198" i="19"/>
  <c r="I198" i="19"/>
  <c r="X197" i="19"/>
  <c r="P197" i="19"/>
  <c r="H197" i="19"/>
  <c r="W196" i="19"/>
  <c r="O196" i="19"/>
  <c r="AD195" i="19"/>
  <c r="V195" i="19"/>
  <c r="N195" i="19"/>
  <c r="AC194" i="19"/>
  <c r="U194" i="19"/>
  <c r="M194" i="19"/>
  <c r="AB193" i="19"/>
  <c r="T193" i="19"/>
  <c r="L193" i="19"/>
  <c r="AA192" i="19"/>
  <c r="S192" i="19"/>
  <c r="K192" i="19"/>
  <c r="Z191" i="19"/>
  <c r="R191" i="19"/>
  <c r="J191" i="19"/>
  <c r="Y190" i="19"/>
  <c r="Q190" i="19"/>
  <c r="I190" i="19"/>
  <c r="X189" i="19"/>
  <c r="P189" i="19"/>
  <c r="H189" i="19"/>
  <c r="W188" i="19"/>
  <c r="O188" i="19"/>
  <c r="AD187" i="19"/>
  <c r="V187" i="19"/>
  <c r="N187" i="19"/>
  <c r="AC186" i="19"/>
  <c r="U186" i="19"/>
  <c r="M186" i="19"/>
  <c r="AB185" i="19"/>
  <c r="S185" i="19"/>
  <c r="I185" i="19"/>
  <c r="U184" i="19"/>
  <c r="J184" i="19"/>
  <c r="W183" i="19"/>
  <c r="L183" i="19"/>
  <c r="X182" i="19"/>
  <c r="N182" i="19"/>
  <c r="Z181" i="19"/>
  <c r="O181" i="19"/>
  <c r="Z180" i="19"/>
  <c r="M180" i="19"/>
  <c r="X179" i="19"/>
  <c r="K179" i="19"/>
  <c r="U178" i="19"/>
  <c r="H178" i="19"/>
  <c r="R177" i="19"/>
  <c r="AC176" i="19"/>
  <c r="P176" i="19"/>
  <c r="Z175" i="19"/>
  <c r="M175" i="19"/>
  <c r="W174" i="19"/>
  <c r="K174" i="19"/>
  <c r="U173" i="19"/>
  <c r="H173" i="19"/>
  <c r="R172" i="19"/>
  <c r="Y171" i="19"/>
  <c r="Z170" i="19"/>
  <c r="AA168" i="19"/>
  <c r="I166" i="19"/>
  <c r="N163" i="19"/>
  <c r="S160" i="19"/>
  <c r="AC156" i="19"/>
  <c r="R152" i="19"/>
  <c r="H148" i="19"/>
  <c r="U143" i="19"/>
  <c r="J139" i="19"/>
  <c r="L128" i="19"/>
  <c r="O12" i="19"/>
  <c r="U211" i="19"/>
  <c r="M211" i="19"/>
  <c r="AB210" i="19"/>
  <c r="T210" i="19"/>
  <c r="L210" i="19"/>
  <c r="AA209" i="19"/>
  <c r="S209" i="19"/>
  <c r="K209" i="19"/>
  <c r="Z208" i="19"/>
  <c r="R208" i="19"/>
  <c r="J208" i="19"/>
  <c r="Y207" i="19"/>
  <c r="Q207" i="19"/>
  <c r="I207" i="19"/>
  <c r="X206" i="19"/>
  <c r="P206" i="19"/>
  <c r="H206" i="19"/>
  <c r="W205" i="19"/>
  <c r="O205" i="19"/>
  <c r="AD204" i="19"/>
  <c r="V204" i="19"/>
  <c r="N204" i="19"/>
  <c r="AC203" i="19"/>
  <c r="U203" i="19"/>
  <c r="M203" i="19"/>
  <c r="AB202" i="19"/>
  <c r="T202" i="19"/>
  <c r="L202" i="19"/>
  <c r="AA201" i="19"/>
  <c r="S201" i="19"/>
  <c r="K201" i="19"/>
  <c r="Z200" i="19"/>
  <c r="R200" i="19"/>
  <c r="J200" i="19"/>
  <c r="Y199" i="19"/>
  <c r="Q199" i="19"/>
  <c r="I199" i="19"/>
  <c r="X198" i="19"/>
  <c r="P198" i="19"/>
  <c r="H198" i="19"/>
  <c r="W197" i="19"/>
  <c r="O197" i="19"/>
  <c r="AD196" i="19"/>
  <c r="V196" i="19"/>
  <c r="N196" i="19"/>
  <c r="AC195" i="19"/>
  <c r="U195" i="19"/>
  <c r="M195" i="19"/>
  <c r="AB194" i="19"/>
  <c r="T194" i="19"/>
  <c r="L194" i="19"/>
  <c r="AA193" i="19"/>
  <c r="S193" i="19"/>
  <c r="K193" i="19"/>
  <c r="Z192" i="19"/>
  <c r="R192" i="19"/>
  <c r="J192" i="19"/>
  <c r="Y191" i="19"/>
  <c r="Q191" i="19"/>
  <c r="I191" i="19"/>
  <c r="X190" i="19"/>
  <c r="P190" i="19"/>
  <c r="H190" i="19"/>
  <c r="W189" i="19"/>
  <c r="O189" i="19"/>
  <c r="AD188" i="19"/>
  <c r="V188" i="19"/>
  <c r="N188" i="19"/>
  <c r="AC187" i="19"/>
  <c r="U187" i="19"/>
  <c r="M187" i="19"/>
  <c r="AB186" i="19"/>
  <c r="T186" i="19"/>
  <c r="L186" i="19"/>
  <c r="AA185" i="19"/>
  <c r="R185" i="19"/>
  <c r="AD184" i="19"/>
  <c r="S184" i="19"/>
  <c r="I184" i="19"/>
  <c r="U183" i="19"/>
  <c r="J183" i="19"/>
  <c r="W182" i="19"/>
  <c r="L182" i="19"/>
  <c r="X181" i="19"/>
  <c r="N181" i="19"/>
  <c r="Y180" i="19"/>
  <c r="L180" i="19"/>
  <c r="V179" i="19"/>
  <c r="I179" i="19"/>
  <c r="S178" i="19"/>
  <c r="AD177" i="19"/>
  <c r="Q177" i="19"/>
  <c r="AA176" i="19"/>
  <c r="N176" i="19"/>
  <c r="X175" i="19"/>
  <c r="L175" i="19"/>
  <c r="V174" i="19"/>
  <c r="I174" i="19"/>
  <c r="S173" i="19"/>
  <c r="AC172" i="19"/>
  <c r="O172" i="19"/>
  <c r="V171" i="19"/>
  <c r="U170" i="19"/>
  <c r="S168" i="19"/>
  <c r="X165" i="19"/>
  <c r="AC162" i="19"/>
  <c r="J160" i="19"/>
  <c r="P156" i="19"/>
  <c r="AC151" i="19"/>
  <c r="R147" i="19"/>
  <c r="H143" i="19"/>
  <c r="T138" i="19"/>
  <c r="I13" i="19"/>
  <c r="Q13" i="19"/>
  <c r="Y13" i="19"/>
  <c r="J14" i="19"/>
  <c r="R14" i="19"/>
  <c r="Z14" i="19"/>
  <c r="K15" i="19"/>
  <c r="S15" i="19"/>
  <c r="AA15" i="19"/>
  <c r="L16" i="19"/>
  <c r="T16" i="19"/>
  <c r="AB16" i="19"/>
  <c r="M17" i="19"/>
  <c r="U17" i="19"/>
  <c r="AC17" i="19"/>
  <c r="N18" i="19"/>
  <c r="V18" i="19"/>
  <c r="AD18" i="19"/>
  <c r="O19" i="19"/>
  <c r="W19" i="19"/>
  <c r="H20" i="19"/>
  <c r="P20" i="19"/>
  <c r="X20" i="19"/>
  <c r="I21" i="19"/>
  <c r="Q21" i="19"/>
  <c r="Y21" i="19"/>
  <c r="J22" i="19"/>
  <c r="R22" i="19"/>
  <c r="Z22" i="19"/>
  <c r="K23" i="19"/>
  <c r="S23" i="19"/>
  <c r="AA23" i="19"/>
  <c r="L24" i="19"/>
  <c r="T24" i="19"/>
  <c r="AB24" i="19"/>
  <c r="M25" i="19"/>
  <c r="U25" i="19"/>
  <c r="AC25" i="19"/>
  <c r="N26" i="19"/>
  <c r="V26" i="19"/>
  <c r="AD26" i="19"/>
  <c r="O27" i="19"/>
  <c r="W27" i="19"/>
  <c r="H28" i="19"/>
  <c r="P28" i="19"/>
  <c r="X28" i="19"/>
  <c r="I29" i="19"/>
  <c r="Q29" i="19"/>
  <c r="Y29" i="19"/>
  <c r="J30" i="19"/>
  <c r="R30" i="19"/>
  <c r="Z30" i="19"/>
  <c r="K31" i="19"/>
  <c r="S31" i="19"/>
  <c r="AA31" i="19"/>
  <c r="L32" i="19"/>
  <c r="T32" i="19"/>
  <c r="AB32" i="19"/>
  <c r="M33" i="19"/>
  <c r="U33" i="19"/>
  <c r="AC33" i="19"/>
  <c r="N34" i="19"/>
  <c r="V34" i="19"/>
  <c r="AD34" i="19"/>
  <c r="O35" i="19"/>
  <c r="W35" i="19"/>
  <c r="H36" i="19"/>
  <c r="P36" i="19"/>
  <c r="X36" i="19"/>
  <c r="I37" i="19"/>
  <c r="Q37" i="19"/>
  <c r="Y37" i="19"/>
  <c r="J38" i="19"/>
  <c r="R38" i="19"/>
  <c r="Z38" i="19"/>
  <c r="K39" i="19"/>
  <c r="S39" i="19"/>
  <c r="AA39" i="19"/>
  <c r="L40" i="19"/>
  <c r="T40" i="19"/>
  <c r="AB40" i="19"/>
  <c r="M41" i="19"/>
  <c r="U41" i="19"/>
  <c r="AC41" i="19"/>
  <c r="N42" i="19"/>
  <c r="J13" i="19"/>
  <c r="R13" i="19"/>
  <c r="Z13" i="19"/>
  <c r="K14" i="19"/>
  <c r="S14" i="19"/>
  <c r="AA14" i="19"/>
  <c r="L15" i="19"/>
  <c r="T15" i="19"/>
  <c r="AB15" i="19"/>
  <c r="M16" i="19"/>
  <c r="U16" i="19"/>
  <c r="AC16" i="19"/>
  <c r="N17" i="19"/>
  <c r="V17" i="19"/>
  <c r="AD17" i="19"/>
  <c r="O18" i="19"/>
  <c r="W18" i="19"/>
  <c r="H19" i="19"/>
  <c r="P19" i="19"/>
  <c r="X19" i="19"/>
  <c r="I20" i="19"/>
  <c r="Q20" i="19"/>
  <c r="Y20" i="19"/>
  <c r="J21" i="19"/>
  <c r="R21" i="19"/>
  <c r="Z21" i="19"/>
  <c r="K22" i="19"/>
  <c r="S22" i="19"/>
  <c r="AA22" i="19"/>
  <c r="L23" i="19"/>
  <c r="T23" i="19"/>
  <c r="AB23" i="19"/>
  <c r="M24" i="19"/>
  <c r="U24" i="19"/>
  <c r="AC24" i="19"/>
  <c r="N25" i="19"/>
  <c r="V25" i="19"/>
  <c r="AD25" i="19"/>
  <c r="O26" i="19"/>
  <c r="W26" i="19"/>
  <c r="H27" i="19"/>
  <c r="P27" i="19"/>
  <c r="X27" i="19"/>
  <c r="I28" i="19"/>
  <c r="Q28" i="19"/>
  <c r="Y28" i="19"/>
  <c r="J29" i="19"/>
  <c r="R29" i="19"/>
  <c r="Z29" i="19"/>
  <c r="K30" i="19"/>
  <c r="S30" i="19"/>
  <c r="AA30" i="19"/>
  <c r="L31" i="19"/>
  <c r="T31" i="19"/>
  <c r="AB31" i="19"/>
  <c r="M32" i="19"/>
  <c r="U32" i="19"/>
  <c r="AC32" i="19"/>
  <c r="N33" i="19"/>
  <c r="V33" i="19"/>
  <c r="AD33" i="19"/>
  <c r="O34" i="19"/>
  <c r="W34" i="19"/>
  <c r="H35" i="19"/>
  <c r="P35" i="19"/>
  <c r="X35" i="19"/>
  <c r="I36" i="19"/>
  <c r="K13" i="19"/>
  <c r="S13" i="19"/>
  <c r="AA13" i="19"/>
  <c r="L14" i="19"/>
  <c r="T14" i="19"/>
  <c r="AB14" i="19"/>
  <c r="M15" i="19"/>
  <c r="U15" i="19"/>
  <c r="AC15" i="19"/>
  <c r="N16" i="19"/>
  <c r="V16" i="19"/>
  <c r="AD16" i="19"/>
  <c r="O17" i="19"/>
  <c r="W17" i="19"/>
  <c r="H18" i="19"/>
  <c r="P18" i="19"/>
  <c r="X18" i="19"/>
  <c r="I19" i="19"/>
  <c r="Q19" i="19"/>
  <c r="Y19" i="19"/>
  <c r="J20" i="19"/>
  <c r="R20" i="19"/>
  <c r="Z20" i="19"/>
  <c r="K21" i="19"/>
  <c r="S21" i="19"/>
  <c r="AA21" i="19"/>
  <c r="L22" i="19"/>
  <c r="T22" i="19"/>
  <c r="AB22" i="19"/>
  <c r="M23" i="19"/>
  <c r="U23" i="19"/>
  <c r="AC23" i="19"/>
  <c r="N24" i="19"/>
  <c r="V24" i="19"/>
  <c r="AD24" i="19"/>
  <c r="O25" i="19"/>
  <c r="W25" i="19"/>
  <c r="H26" i="19"/>
  <c r="P26" i="19"/>
  <c r="X26" i="19"/>
  <c r="I27" i="19"/>
  <c r="Q27" i="19"/>
  <c r="Y27" i="19"/>
  <c r="J28" i="19"/>
  <c r="R28" i="19"/>
  <c r="Z28" i="19"/>
  <c r="K29" i="19"/>
  <c r="S29" i="19"/>
  <c r="AA29" i="19"/>
  <c r="L30" i="19"/>
  <c r="T30" i="19"/>
  <c r="AB30" i="19"/>
  <c r="M31" i="19"/>
  <c r="U31" i="19"/>
  <c r="AC31" i="19"/>
  <c r="N32" i="19"/>
  <c r="V32" i="19"/>
  <c r="AD32" i="19"/>
  <c r="O33" i="19"/>
  <c r="W33" i="19"/>
  <c r="H34" i="19"/>
  <c r="P34" i="19"/>
  <c r="X34" i="19"/>
  <c r="I35" i="19"/>
  <c r="Q35" i="19"/>
  <c r="Y35" i="19"/>
  <c r="J36" i="19"/>
  <c r="R36" i="19"/>
  <c r="Z36" i="19"/>
  <c r="K37" i="19"/>
  <c r="S37" i="19"/>
  <c r="AA37" i="19"/>
  <c r="L38" i="19"/>
  <c r="T38" i="19"/>
  <c r="AB38" i="19"/>
  <c r="M39" i="19"/>
  <c r="U39" i="19"/>
  <c r="AC39" i="19"/>
  <c r="N40" i="19"/>
  <c r="V40" i="19"/>
  <c r="AD40" i="19"/>
  <c r="O41" i="19"/>
  <c r="W41" i="19"/>
  <c r="H42" i="19"/>
  <c r="L13" i="19"/>
  <c r="T13" i="19"/>
  <c r="AB13" i="19"/>
  <c r="M14" i="19"/>
  <c r="U14" i="19"/>
  <c r="AC14" i="19"/>
  <c r="N15" i="19"/>
  <c r="V15" i="19"/>
  <c r="AD15" i="19"/>
  <c r="O16" i="19"/>
  <c r="W16" i="19"/>
  <c r="H17" i="19"/>
  <c r="P17" i="19"/>
  <c r="X17" i="19"/>
  <c r="I18" i="19"/>
  <c r="Q18" i="19"/>
  <c r="Y18" i="19"/>
  <c r="J19" i="19"/>
  <c r="R19" i="19"/>
  <c r="Z19" i="19"/>
  <c r="K20" i="19"/>
  <c r="S20" i="19"/>
  <c r="AA20" i="19"/>
  <c r="L21" i="19"/>
  <c r="T21" i="19"/>
  <c r="AB21" i="19"/>
  <c r="M22" i="19"/>
  <c r="U22" i="19"/>
  <c r="AC22" i="19"/>
  <c r="N23" i="19"/>
  <c r="V23" i="19"/>
  <c r="AD23" i="19"/>
  <c r="O24" i="19"/>
  <c r="W24" i="19"/>
  <c r="H25" i="19"/>
  <c r="P25" i="19"/>
  <c r="X25" i="19"/>
  <c r="I26" i="19"/>
  <c r="Q26" i="19"/>
  <c r="Y26" i="19"/>
  <c r="J27" i="19"/>
  <c r="R27" i="19"/>
  <c r="Z27" i="19"/>
  <c r="K28" i="19"/>
  <c r="S28" i="19"/>
  <c r="AA28" i="19"/>
  <c r="L29" i="19"/>
  <c r="T29" i="19"/>
  <c r="AB29" i="19"/>
  <c r="M30" i="19"/>
  <c r="U30" i="19"/>
  <c r="AC30" i="19"/>
  <c r="N31" i="19"/>
  <c r="V31" i="19"/>
  <c r="AD31" i="19"/>
  <c r="O32" i="19"/>
  <c r="W32" i="19"/>
  <c r="H33" i="19"/>
  <c r="P33" i="19"/>
  <c r="X33" i="19"/>
  <c r="I34" i="19"/>
  <c r="Q34" i="19"/>
  <c r="Y34" i="19"/>
  <c r="J35" i="19"/>
  <c r="R35" i="19"/>
  <c r="M13" i="19"/>
  <c r="U13" i="19"/>
  <c r="AC13" i="19"/>
  <c r="N14" i="19"/>
  <c r="V14" i="19"/>
  <c r="AD14" i="19"/>
  <c r="O15" i="19"/>
  <c r="W15" i="19"/>
  <c r="H16" i="19"/>
  <c r="P16" i="19"/>
  <c r="X16" i="19"/>
  <c r="I17" i="19"/>
  <c r="Q17" i="19"/>
  <c r="Y17" i="19"/>
  <c r="J18" i="19"/>
  <c r="R18" i="19"/>
  <c r="Z18" i="19"/>
  <c r="K19" i="19"/>
  <c r="S19" i="19"/>
  <c r="AA19" i="19"/>
  <c r="L20" i="19"/>
  <c r="T20" i="19"/>
  <c r="AB20" i="19"/>
  <c r="M21" i="19"/>
  <c r="U21" i="19"/>
  <c r="AC21" i="19"/>
  <c r="N22" i="19"/>
  <c r="V22" i="19"/>
  <c r="AD22" i="19"/>
  <c r="O23" i="19"/>
  <c r="W23" i="19"/>
  <c r="H24" i="19"/>
  <c r="P24" i="19"/>
  <c r="X24" i="19"/>
  <c r="I25" i="19"/>
  <c r="Q25" i="19"/>
  <c r="Y25" i="19"/>
  <c r="J26" i="19"/>
  <c r="R26" i="19"/>
  <c r="Z26" i="19"/>
  <c r="K27" i="19"/>
  <c r="S27" i="19"/>
  <c r="AA27" i="19"/>
  <c r="L28" i="19"/>
  <c r="T28" i="19"/>
  <c r="AB28" i="19"/>
  <c r="M29" i="19"/>
  <c r="U29" i="19"/>
  <c r="AC29" i="19"/>
  <c r="N30" i="19"/>
  <c r="V30" i="19"/>
  <c r="AD30" i="19"/>
  <c r="O31" i="19"/>
  <c r="W31" i="19"/>
  <c r="H32" i="19"/>
  <c r="P32" i="19"/>
  <c r="X32" i="19"/>
  <c r="I33" i="19"/>
  <c r="Q33" i="19"/>
  <c r="Y33" i="19"/>
  <c r="J34" i="19"/>
  <c r="R34" i="19"/>
  <c r="Z34" i="19"/>
  <c r="K35" i="19"/>
  <c r="S35" i="19"/>
  <c r="AA35" i="19"/>
  <c r="L36" i="19"/>
  <c r="T36" i="19"/>
  <c r="AB36" i="19"/>
  <c r="M37" i="19"/>
  <c r="U37" i="19"/>
  <c r="AC37" i="19"/>
  <c r="N38" i="19"/>
  <c r="V38" i="19"/>
  <c r="AD38" i="19"/>
  <c r="O39" i="19"/>
  <c r="W39" i="19"/>
  <c r="H40" i="19"/>
  <c r="P40" i="19"/>
  <c r="X40" i="19"/>
  <c r="I41" i="19"/>
  <c r="Q41" i="19"/>
  <c r="Y41" i="19"/>
  <c r="J42" i="19"/>
  <c r="N13" i="19"/>
  <c r="V13" i="19"/>
  <c r="AD13" i="19"/>
  <c r="O14" i="19"/>
  <c r="W14" i="19"/>
  <c r="H15" i="19"/>
  <c r="P15" i="19"/>
  <c r="X15" i="19"/>
  <c r="I16" i="19"/>
  <c r="Q16" i="19"/>
  <c r="Y16" i="19"/>
  <c r="J17" i="19"/>
  <c r="R17" i="19"/>
  <c r="Z17" i="19"/>
  <c r="K18" i="19"/>
  <c r="S18" i="19"/>
  <c r="AA18" i="19"/>
  <c r="L19" i="19"/>
  <c r="T19" i="19"/>
  <c r="AB19" i="19"/>
  <c r="M20" i="19"/>
  <c r="U20" i="19"/>
  <c r="AC20" i="19"/>
  <c r="N21" i="19"/>
  <c r="V21" i="19"/>
  <c r="AD21" i="19"/>
  <c r="O22" i="19"/>
  <c r="W22" i="19"/>
  <c r="H23" i="19"/>
  <c r="P23" i="19"/>
  <c r="X23" i="19"/>
  <c r="I24" i="19"/>
  <c r="Q24" i="19"/>
  <c r="Y24" i="19"/>
  <c r="J25" i="19"/>
  <c r="R25" i="19"/>
  <c r="Z25" i="19"/>
  <c r="K26" i="19"/>
  <c r="S26" i="19"/>
  <c r="AA26" i="19"/>
  <c r="L27" i="19"/>
  <c r="T27" i="19"/>
  <c r="AB27" i="19"/>
  <c r="M28" i="19"/>
  <c r="U28" i="19"/>
  <c r="AC28" i="19"/>
  <c r="N29" i="19"/>
  <c r="V29" i="19"/>
  <c r="AD29" i="19"/>
  <c r="O30" i="19"/>
  <c r="W30" i="19"/>
  <c r="H31" i="19"/>
  <c r="P31" i="19"/>
  <c r="X31" i="19"/>
  <c r="I32" i="19"/>
  <c r="Q32" i="19"/>
  <c r="Y32" i="19"/>
  <c r="J33" i="19"/>
  <c r="R33" i="19"/>
  <c r="Z33" i="19"/>
  <c r="K34" i="19"/>
  <c r="S34" i="19"/>
  <c r="AA34" i="19"/>
  <c r="L35" i="19"/>
  <c r="T35" i="19"/>
  <c r="AB35" i="19"/>
  <c r="M36" i="19"/>
  <c r="U36" i="19"/>
  <c r="AC36" i="19"/>
  <c r="N37" i="19"/>
  <c r="V37" i="19"/>
  <c r="AD37" i="19"/>
  <c r="O38" i="19"/>
  <c r="W38" i="19"/>
  <c r="H39" i="19"/>
  <c r="P39" i="19"/>
  <c r="X39" i="19"/>
  <c r="I40" i="19"/>
  <c r="Q40" i="19"/>
  <c r="Y40" i="19"/>
  <c r="J41" i="19"/>
  <c r="R41" i="19"/>
  <c r="Z41" i="19"/>
  <c r="K42" i="19"/>
  <c r="O13" i="19"/>
  <c r="W13" i="19"/>
  <c r="H14" i="19"/>
  <c r="P14" i="19"/>
  <c r="X14" i="19"/>
  <c r="I15" i="19"/>
  <c r="Q15" i="19"/>
  <c r="Y15" i="19"/>
  <c r="J16" i="19"/>
  <c r="R16" i="19"/>
  <c r="Z16" i="19"/>
  <c r="K17" i="19"/>
  <c r="S17" i="19"/>
  <c r="AA17" i="19"/>
  <c r="L18" i="19"/>
  <c r="T18" i="19"/>
  <c r="AB18" i="19"/>
  <c r="M19" i="19"/>
  <c r="U19" i="19"/>
  <c r="AC19" i="19"/>
  <c r="N20" i="19"/>
  <c r="V20" i="19"/>
  <c r="AD20" i="19"/>
  <c r="O21" i="19"/>
  <c r="W21" i="19"/>
  <c r="H22" i="19"/>
  <c r="P22" i="19"/>
  <c r="X22" i="19"/>
  <c r="I23" i="19"/>
  <c r="Q23" i="19"/>
  <c r="Y23" i="19"/>
  <c r="J24" i="19"/>
  <c r="R24" i="19"/>
  <c r="Z24" i="19"/>
  <c r="K25" i="19"/>
  <c r="S25" i="19"/>
  <c r="AA25" i="19"/>
  <c r="L26" i="19"/>
  <c r="T26" i="19"/>
  <c r="AB26" i="19"/>
  <c r="M27" i="19"/>
  <c r="U27" i="19"/>
  <c r="AC27" i="19"/>
  <c r="N28" i="19"/>
  <c r="V28" i="19"/>
  <c r="AD28" i="19"/>
  <c r="O29" i="19"/>
  <c r="W29" i="19"/>
  <c r="H30" i="19"/>
  <c r="P30" i="19"/>
  <c r="X30" i="19"/>
  <c r="I31" i="19"/>
  <c r="Q31" i="19"/>
  <c r="Y31" i="19"/>
  <c r="J32" i="19"/>
  <c r="R32" i="19"/>
  <c r="Z32" i="19"/>
  <c r="K33" i="19"/>
  <c r="S33" i="19"/>
  <c r="AA33" i="19"/>
  <c r="L34" i="19"/>
  <c r="T34" i="19"/>
  <c r="AB34" i="19"/>
  <c r="M35" i="19"/>
  <c r="U35" i="19"/>
  <c r="AC35" i="19"/>
  <c r="N36" i="19"/>
  <c r="V36" i="19"/>
  <c r="AD36" i="19"/>
  <c r="O37" i="19"/>
  <c r="W37" i="19"/>
  <c r="H38" i="19"/>
  <c r="P38" i="19"/>
  <c r="X38" i="19"/>
  <c r="I39" i="19"/>
  <c r="Q39" i="19"/>
  <c r="Y39" i="19"/>
  <c r="J40" i="19"/>
  <c r="R40" i="19"/>
  <c r="Z40" i="19"/>
  <c r="K41" i="19"/>
  <c r="S41" i="19"/>
  <c r="AA41" i="19"/>
  <c r="P13" i="19"/>
  <c r="K16" i="19"/>
  <c r="AC18" i="19"/>
  <c r="X21" i="19"/>
  <c r="S24" i="19"/>
  <c r="N27" i="19"/>
  <c r="I30" i="19"/>
  <c r="AA32" i="19"/>
  <c r="V35" i="19"/>
  <c r="Y36" i="19"/>
  <c r="X37" i="19"/>
  <c r="U38" i="19"/>
  <c r="T39" i="19"/>
  <c r="S40" i="19"/>
  <c r="P41" i="19"/>
  <c r="M42" i="19"/>
  <c r="V42" i="19"/>
  <c r="AD42" i="19"/>
  <c r="O43" i="19"/>
  <c r="W43" i="19"/>
  <c r="H44" i="19"/>
  <c r="P44" i="19"/>
  <c r="X44" i="19"/>
  <c r="I45" i="19"/>
  <c r="Q45" i="19"/>
  <c r="Y45" i="19"/>
  <c r="J46" i="19"/>
  <c r="R46" i="19"/>
  <c r="Z46" i="19"/>
  <c r="K47" i="19"/>
  <c r="S47" i="19"/>
  <c r="AA47" i="19"/>
  <c r="L48" i="19"/>
  <c r="T48" i="19"/>
  <c r="AB48" i="19"/>
  <c r="M49" i="19"/>
  <c r="U49" i="19"/>
  <c r="AC49" i="19"/>
  <c r="N50" i="19"/>
  <c r="V50" i="19"/>
  <c r="AD50" i="19"/>
  <c r="O51" i="19"/>
  <c r="W51" i="19"/>
  <c r="H52" i="19"/>
  <c r="P52" i="19"/>
  <c r="X52" i="19"/>
  <c r="I53" i="19"/>
  <c r="Q53" i="19"/>
  <c r="Y53" i="19"/>
  <c r="J54" i="19"/>
  <c r="R54" i="19"/>
  <c r="Z54" i="19"/>
  <c r="K55" i="19"/>
  <c r="S55" i="19"/>
  <c r="AA55" i="19"/>
  <c r="L56" i="19"/>
  <c r="T56" i="19"/>
  <c r="AB56" i="19"/>
  <c r="M57" i="19"/>
  <c r="U57" i="19"/>
  <c r="AC57" i="19"/>
  <c r="N58" i="19"/>
  <c r="V58" i="19"/>
  <c r="AD58" i="19"/>
  <c r="O59" i="19"/>
  <c r="W59" i="19"/>
  <c r="H60" i="19"/>
  <c r="P60" i="19"/>
  <c r="X60" i="19"/>
  <c r="I61" i="19"/>
  <c r="Q61" i="19"/>
  <c r="Y61" i="19"/>
  <c r="J62" i="19"/>
  <c r="R62" i="19"/>
  <c r="Z62" i="19"/>
  <c r="K63" i="19"/>
  <c r="S63" i="19"/>
  <c r="AA63" i="19"/>
  <c r="L64" i="19"/>
  <c r="T64" i="19"/>
  <c r="AB64" i="19"/>
  <c r="M65" i="19"/>
  <c r="U65" i="19"/>
  <c r="X13" i="19"/>
  <c r="S16" i="19"/>
  <c r="N19" i="19"/>
  <c r="I22" i="19"/>
  <c r="AA24" i="19"/>
  <c r="V27" i="19"/>
  <c r="Q30" i="19"/>
  <c r="L33" i="19"/>
  <c r="Z35" i="19"/>
  <c r="AA36" i="19"/>
  <c r="Z37" i="19"/>
  <c r="Y38" i="19"/>
  <c r="V39" i="19"/>
  <c r="U40" i="19"/>
  <c r="T41" i="19"/>
  <c r="O42" i="19"/>
  <c r="W42" i="19"/>
  <c r="H43" i="19"/>
  <c r="P43" i="19"/>
  <c r="X43" i="19"/>
  <c r="I44" i="19"/>
  <c r="Q44" i="19"/>
  <c r="Y44" i="19"/>
  <c r="J45" i="19"/>
  <c r="R45" i="19"/>
  <c r="Z45" i="19"/>
  <c r="K46" i="19"/>
  <c r="S46" i="19"/>
  <c r="AA46" i="19"/>
  <c r="L47" i="19"/>
  <c r="T47" i="19"/>
  <c r="AB47" i="19"/>
  <c r="M48" i="19"/>
  <c r="U48" i="19"/>
  <c r="AC48" i="19"/>
  <c r="N49" i="19"/>
  <c r="V49" i="19"/>
  <c r="AD49" i="19"/>
  <c r="O50" i="19"/>
  <c r="W50" i="19"/>
  <c r="H51" i="19"/>
  <c r="P51" i="19"/>
  <c r="X51" i="19"/>
  <c r="I52" i="19"/>
  <c r="Q52" i="19"/>
  <c r="Y52" i="19"/>
  <c r="J53" i="19"/>
  <c r="I14" i="19"/>
  <c r="AA16" i="19"/>
  <c r="V19" i="19"/>
  <c r="Q22" i="19"/>
  <c r="L25" i="19"/>
  <c r="AD27" i="19"/>
  <c r="Y30" i="19"/>
  <c r="T33" i="19"/>
  <c r="AD35" i="19"/>
  <c r="H37" i="19"/>
  <c r="AB37" i="19"/>
  <c r="AA38" i="19"/>
  <c r="Z39" i="19"/>
  <c r="W40" i="19"/>
  <c r="V41" i="19"/>
  <c r="P42" i="19"/>
  <c r="X42" i="19"/>
  <c r="I43" i="19"/>
  <c r="Q43" i="19"/>
  <c r="Y43" i="19"/>
  <c r="J44" i="19"/>
  <c r="R44" i="19"/>
  <c r="Z44" i="19"/>
  <c r="K45" i="19"/>
  <c r="S45" i="19"/>
  <c r="AA45" i="19"/>
  <c r="L46" i="19"/>
  <c r="T46" i="19"/>
  <c r="AB46" i="19"/>
  <c r="M47" i="19"/>
  <c r="U47" i="19"/>
  <c r="AC47" i="19"/>
  <c r="N48" i="19"/>
  <c r="V48" i="19"/>
  <c r="AD48" i="19"/>
  <c r="O49" i="19"/>
  <c r="W49" i="19"/>
  <c r="H50" i="19"/>
  <c r="P50" i="19"/>
  <c r="X50" i="19"/>
  <c r="I51" i="19"/>
  <c r="Q51" i="19"/>
  <c r="Y51" i="19"/>
  <c r="J52" i="19"/>
  <c r="R52" i="19"/>
  <c r="Z52" i="19"/>
  <c r="K53" i="19"/>
  <c r="S53" i="19"/>
  <c r="AA53" i="19"/>
  <c r="L54" i="19"/>
  <c r="T54" i="19"/>
  <c r="AB54" i="19"/>
  <c r="M55" i="19"/>
  <c r="U55" i="19"/>
  <c r="AC55" i="19"/>
  <c r="N56" i="19"/>
  <c r="V56" i="19"/>
  <c r="AD56" i="19"/>
  <c r="O57" i="19"/>
  <c r="W57" i="19"/>
  <c r="H58" i="19"/>
  <c r="P58" i="19"/>
  <c r="X58" i="19"/>
  <c r="I59" i="19"/>
  <c r="Q59" i="19"/>
  <c r="Y59" i="19"/>
  <c r="J60" i="19"/>
  <c r="R60" i="19"/>
  <c r="Z60" i="19"/>
  <c r="K61" i="19"/>
  <c r="S61" i="19"/>
  <c r="AA61" i="19"/>
  <c r="L62" i="19"/>
  <c r="T62" i="19"/>
  <c r="AB62" i="19"/>
  <c r="M63" i="19"/>
  <c r="U63" i="19"/>
  <c r="AC63" i="19"/>
  <c r="N64" i="19"/>
  <c r="V64" i="19"/>
  <c r="AD64" i="19"/>
  <c r="O65" i="19"/>
  <c r="W65" i="19"/>
  <c r="H66" i="19"/>
  <c r="P66" i="19"/>
  <c r="Q14" i="19"/>
  <c r="L17" i="19"/>
  <c r="AD19" i="19"/>
  <c r="Y22" i="19"/>
  <c r="T25" i="19"/>
  <c r="O28" i="19"/>
  <c r="J31" i="19"/>
  <c r="AB33" i="19"/>
  <c r="K36" i="19"/>
  <c r="J37" i="19"/>
  <c r="I38" i="19"/>
  <c r="AC38" i="19"/>
  <c r="AB39" i="19"/>
  <c r="AA40" i="19"/>
  <c r="X41" i="19"/>
  <c r="Q42" i="19"/>
  <c r="Y42" i="19"/>
  <c r="J43" i="19"/>
  <c r="R43" i="19"/>
  <c r="Z43" i="19"/>
  <c r="K44" i="19"/>
  <c r="S44" i="19"/>
  <c r="AA44" i="19"/>
  <c r="L45" i="19"/>
  <c r="T45" i="19"/>
  <c r="AB45" i="19"/>
  <c r="M46" i="19"/>
  <c r="U46" i="19"/>
  <c r="AC46" i="19"/>
  <c r="N47" i="19"/>
  <c r="V47" i="19"/>
  <c r="AD47" i="19"/>
  <c r="O48" i="19"/>
  <c r="W48" i="19"/>
  <c r="H49" i="19"/>
  <c r="P49" i="19"/>
  <c r="X49" i="19"/>
  <c r="I50" i="19"/>
  <c r="Q50" i="19"/>
  <c r="Y50" i="19"/>
  <c r="J51" i="19"/>
  <c r="R51" i="19"/>
  <c r="Z51" i="19"/>
  <c r="K52" i="19"/>
  <c r="S52" i="19"/>
  <c r="AA52" i="19"/>
  <c r="L53" i="19"/>
  <c r="T53" i="19"/>
  <c r="AB53" i="19"/>
  <c r="M54" i="19"/>
  <c r="U54" i="19"/>
  <c r="AC54" i="19"/>
  <c r="N55" i="19"/>
  <c r="V55" i="19"/>
  <c r="AD55" i="19"/>
  <c r="O56" i="19"/>
  <c r="W56" i="19"/>
  <c r="H57" i="19"/>
  <c r="P57" i="19"/>
  <c r="X57" i="19"/>
  <c r="I58" i="19"/>
  <c r="Q58" i="19"/>
  <c r="Y58" i="19"/>
  <c r="J59" i="19"/>
  <c r="R59" i="19"/>
  <c r="Z59" i="19"/>
  <c r="K60" i="19"/>
  <c r="S60" i="19"/>
  <c r="AA60" i="19"/>
  <c r="L61" i="19"/>
  <c r="T61" i="19"/>
  <c r="AB61" i="19"/>
  <c r="M62" i="19"/>
  <c r="U62" i="19"/>
  <c r="AC62" i="19"/>
  <c r="N63" i="19"/>
  <c r="V63" i="19"/>
  <c r="AD63" i="19"/>
  <c r="O64" i="19"/>
  <c r="W64" i="19"/>
  <c r="H65" i="19"/>
  <c r="P65" i="19"/>
  <c r="X65" i="19"/>
  <c r="I66" i="19"/>
  <c r="Y14" i="19"/>
  <c r="T17" i="19"/>
  <c r="O20" i="19"/>
  <c r="J23" i="19"/>
  <c r="AB25" i="19"/>
  <c r="W28" i="19"/>
  <c r="R31" i="19"/>
  <c r="M34" i="19"/>
  <c r="O36" i="19"/>
  <c r="L37" i="19"/>
  <c r="K38" i="19"/>
  <c r="J39" i="19"/>
  <c r="AD39" i="19"/>
  <c r="AC40" i="19"/>
  <c r="AB41" i="19"/>
  <c r="R42" i="19"/>
  <c r="Z42" i="19"/>
  <c r="K43" i="19"/>
  <c r="S43" i="19"/>
  <c r="AA43" i="19"/>
  <c r="L44" i="19"/>
  <c r="T44" i="19"/>
  <c r="AB44" i="19"/>
  <c r="M45" i="19"/>
  <c r="U45" i="19"/>
  <c r="AC45" i="19"/>
  <c r="N46" i="19"/>
  <c r="V46" i="19"/>
  <c r="AD46" i="19"/>
  <c r="O47" i="19"/>
  <c r="W47" i="19"/>
  <c r="H48" i="19"/>
  <c r="P48" i="19"/>
  <c r="X48" i="19"/>
  <c r="I49" i="19"/>
  <c r="Q49" i="19"/>
  <c r="Y49" i="19"/>
  <c r="J50" i="19"/>
  <c r="R50" i="19"/>
  <c r="Z50" i="19"/>
  <c r="K51" i="19"/>
  <c r="S51" i="19"/>
  <c r="AA51" i="19"/>
  <c r="L52" i="19"/>
  <c r="T52" i="19"/>
  <c r="AB52" i="19"/>
  <c r="M53" i="19"/>
  <c r="J15" i="19"/>
  <c r="AB17" i="19"/>
  <c r="W20" i="19"/>
  <c r="R23" i="19"/>
  <c r="M26" i="19"/>
  <c r="H29" i="19"/>
  <c r="Z31" i="19"/>
  <c r="U34" i="19"/>
  <c r="Q36" i="19"/>
  <c r="P37" i="19"/>
  <c r="M38" i="19"/>
  <c r="L39" i="19"/>
  <c r="K40" i="19"/>
  <c r="H41" i="19"/>
  <c r="AD41" i="19"/>
  <c r="S42" i="19"/>
  <c r="AA42" i="19"/>
  <c r="L43" i="19"/>
  <c r="T43" i="19"/>
  <c r="AB43" i="19"/>
  <c r="M44" i="19"/>
  <c r="U44" i="19"/>
  <c r="AC44" i="19"/>
  <c r="N45" i="19"/>
  <c r="V45" i="19"/>
  <c r="AD45" i="19"/>
  <c r="O46" i="19"/>
  <c r="W46" i="19"/>
  <c r="H47" i="19"/>
  <c r="P47" i="19"/>
  <c r="X47" i="19"/>
  <c r="I48" i="19"/>
  <c r="Q48" i="19"/>
  <c r="Y48" i="19"/>
  <c r="J49" i="19"/>
  <c r="R49" i="19"/>
  <c r="Z49" i="19"/>
  <c r="K50" i="19"/>
  <c r="S50" i="19"/>
  <c r="AA50" i="19"/>
  <c r="L51" i="19"/>
  <c r="T51" i="19"/>
  <c r="AB51" i="19"/>
  <c r="M52" i="19"/>
  <c r="U52" i="19"/>
  <c r="AC52" i="19"/>
  <c r="N53" i="19"/>
  <c r="V53" i="19"/>
  <c r="AD53" i="19"/>
  <c r="O54" i="19"/>
  <c r="W54" i="19"/>
  <c r="H55" i="19"/>
  <c r="P55" i="19"/>
  <c r="X55" i="19"/>
  <c r="I56" i="19"/>
  <c r="Q56" i="19"/>
  <c r="Y56" i="19"/>
  <c r="J57" i="19"/>
  <c r="R57" i="19"/>
  <c r="Z57" i="19"/>
  <c r="K58" i="19"/>
  <c r="S58" i="19"/>
  <c r="AA58" i="19"/>
  <c r="L59" i="19"/>
  <c r="T59" i="19"/>
  <c r="AB59" i="19"/>
  <c r="M60" i="19"/>
  <c r="U60" i="19"/>
  <c r="AC60" i="19"/>
  <c r="N61" i="19"/>
  <c r="V61" i="19"/>
  <c r="AD61" i="19"/>
  <c r="O62" i="19"/>
  <c r="W62" i="19"/>
  <c r="H63" i="19"/>
  <c r="P63" i="19"/>
  <c r="X63" i="19"/>
  <c r="I64" i="19"/>
  <c r="Q64" i="19"/>
  <c r="Y64" i="19"/>
  <c r="J65" i="19"/>
  <c r="R65" i="19"/>
  <c r="Z65" i="19"/>
  <c r="H13" i="19"/>
  <c r="Z15" i="19"/>
  <c r="U18" i="19"/>
  <c r="P21" i="19"/>
  <c r="K24" i="19"/>
  <c r="AC26" i="19"/>
  <c r="X29" i="19"/>
  <c r="S32" i="19"/>
  <c r="N35" i="19"/>
  <c r="W36" i="19"/>
  <c r="T37" i="19"/>
  <c r="S38" i="19"/>
  <c r="R39" i="19"/>
  <c r="O40" i="19"/>
  <c r="N41" i="19"/>
  <c r="L42" i="19"/>
  <c r="U42" i="19"/>
  <c r="AC42" i="19"/>
  <c r="N43" i="19"/>
  <c r="V43" i="19"/>
  <c r="AD43" i="19"/>
  <c r="O44" i="19"/>
  <c r="W44" i="19"/>
  <c r="H45" i="19"/>
  <c r="P45" i="19"/>
  <c r="X45" i="19"/>
  <c r="I46" i="19"/>
  <c r="Q46" i="19"/>
  <c r="Y46" i="19"/>
  <c r="J47" i="19"/>
  <c r="R47" i="19"/>
  <c r="Z47" i="19"/>
  <c r="K48" i="19"/>
  <c r="S48" i="19"/>
  <c r="AA48" i="19"/>
  <c r="L49" i="19"/>
  <c r="T49" i="19"/>
  <c r="AB49" i="19"/>
  <c r="M50" i="19"/>
  <c r="U50" i="19"/>
  <c r="AC50" i="19"/>
  <c r="N51" i="19"/>
  <c r="V51" i="19"/>
  <c r="AD51" i="19"/>
  <c r="O52" i="19"/>
  <c r="W52" i="19"/>
  <c r="H53" i="19"/>
  <c r="P53" i="19"/>
  <c r="X53" i="19"/>
  <c r="I54" i="19"/>
  <c r="Q54" i="19"/>
  <c r="Y54" i="19"/>
  <c r="J55" i="19"/>
  <c r="R55" i="19"/>
  <c r="Z55" i="19"/>
  <c r="K56" i="19"/>
  <c r="S56" i="19"/>
  <c r="AA56" i="19"/>
  <c r="L57" i="19"/>
  <c r="T57" i="19"/>
  <c r="AB57" i="19"/>
  <c r="M58" i="19"/>
  <c r="U58" i="19"/>
  <c r="AC58" i="19"/>
  <c r="N59" i="19"/>
  <c r="V59" i="19"/>
  <c r="AD59" i="19"/>
  <c r="O60" i="19"/>
  <c r="W60" i="19"/>
  <c r="H61" i="19"/>
  <c r="P61" i="19"/>
  <c r="X61" i="19"/>
  <c r="I62" i="19"/>
  <c r="Q62" i="19"/>
  <c r="Y62" i="19"/>
  <c r="J63" i="19"/>
  <c r="R63" i="19"/>
  <c r="Z63" i="19"/>
  <c r="K64" i="19"/>
  <c r="S64" i="19"/>
  <c r="AA64" i="19"/>
  <c r="L65" i="19"/>
  <c r="T65" i="19"/>
  <c r="AB65" i="19"/>
  <c r="M66" i="19"/>
  <c r="M18" i="19"/>
  <c r="R37" i="19"/>
  <c r="M43" i="19"/>
  <c r="H46" i="19"/>
  <c r="Z48" i="19"/>
  <c r="U51" i="19"/>
  <c r="W53" i="19"/>
  <c r="V54" i="19"/>
  <c r="T55" i="19"/>
  <c r="R56" i="19"/>
  <c r="Q57" i="19"/>
  <c r="O58" i="19"/>
  <c r="M59" i="19"/>
  <c r="L60" i="19"/>
  <c r="J61" i="19"/>
  <c r="H62" i="19"/>
  <c r="AD62" i="19"/>
  <c r="AB63" i="19"/>
  <c r="Z64" i="19"/>
  <c r="Y65" i="19"/>
  <c r="O66" i="19"/>
  <c r="X66" i="19"/>
  <c r="I67" i="19"/>
  <c r="Q67" i="19"/>
  <c r="Y67" i="19"/>
  <c r="J68" i="19"/>
  <c r="R68" i="19"/>
  <c r="Z68" i="19"/>
  <c r="K69" i="19"/>
  <c r="S69" i="19"/>
  <c r="AA69" i="19"/>
  <c r="L70" i="19"/>
  <c r="T70" i="19"/>
  <c r="AB70" i="19"/>
  <c r="M71" i="19"/>
  <c r="U71" i="19"/>
  <c r="AC71" i="19"/>
  <c r="N72" i="19"/>
  <c r="V72" i="19"/>
  <c r="AD72" i="19"/>
  <c r="O73" i="19"/>
  <c r="W73" i="19"/>
  <c r="H74" i="19"/>
  <c r="P74" i="19"/>
  <c r="H21" i="19"/>
  <c r="Q38" i="19"/>
  <c r="U43" i="19"/>
  <c r="P46" i="19"/>
  <c r="K49" i="19"/>
  <c r="AC51" i="19"/>
  <c r="Z53" i="19"/>
  <c r="X54" i="19"/>
  <c r="W55" i="19"/>
  <c r="U56" i="19"/>
  <c r="S57" i="19"/>
  <c r="R58" i="19"/>
  <c r="P59" i="19"/>
  <c r="N60" i="19"/>
  <c r="M61" i="19"/>
  <c r="K62" i="19"/>
  <c r="I63" i="19"/>
  <c r="H64" i="19"/>
  <c r="AC64" i="19"/>
  <c r="AA65" i="19"/>
  <c r="Q66" i="19"/>
  <c r="Y66" i="19"/>
  <c r="J67" i="19"/>
  <c r="R67" i="19"/>
  <c r="Z67" i="19"/>
  <c r="K68" i="19"/>
  <c r="S68" i="19"/>
  <c r="AA68" i="19"/>
  <c r="L69" i="19"/>
  <c r="T69" i="19"/>
  <c r="AB69" i="19"/>
  <c r="M70" i="19"/>
  <c r="U70" i="19"/>
  <c r="AC70" i="19"/>
  <c r="N71" i="19"/>
  <c r="V71" i="19"/>
  <c r="AD71" i="19"/>
  <c r="O72" i="19"/>
  <c r="W72" i="19"/>
  <c r="H73" i="19"/>
  <c r="P73" i="19"/>
  <c r="X73" i="19"/>
  <c r="I74" i="19"/>
  <c r="Q74" i="19"/>
  <c r="Y74" i="19"/>
  <c r="Z23" i="19"/>
  <c r="N39" i="19"/>
  <c r="AC43" i="19"/>
  <c r="X46" i="19"/>
  <c r="S49" i="19"/>
  <c r="N52" i="19"/>
  <c r="AC53" i="19"/>
  <c r="AA54" i="19"/>
  <c r="Y55" i="19"/>
  <c r="X56" i="19"/>
  <c r="V57" i="19"/>
  <c r="T58" i="19"/>
  <c r="S59" i="19"/>
  <c r="Q60" i="19"/>
  <c r="O61" i="19"/>
  <c r="N62" i="19"/>
  <c r="L63" i="19"/>
  <c r="J64" i="19"/>
  <c r="I65" i="19"/>
  <c r="AC65" i="19"/>
  <c r="R66" i="19"/>
  <c r="Z66" i="19"/>
  <c r="K67" i="19"/>
  <c r="S67" i="19"/>
  <c r="AA67" i="19"/>
  <c r="L68" i="19"/>
  <c r="T68" i="19"/>
  <c r="AB68" i="19"/>
  <c r="M69" i="19"/>
  <c r="U69" i="19"/>
  <c r="AC69" i="19"/>
  <c r="N70" i="19"/>
  <c r="V70" i="19"/>
  <c r="AD70" i="19"/>
  <c r="O71" i="19"/>
  <c r="W71" i="19"/>
  <c r="H72" i="19"/>
  <c r="P72" i="19"/>
  <c r="X72" i="19"/>
  <c r="I73" i="19"/>
  <c r="Q73" i="19"/>
  <c r="Y73" i="19"/>
  <c r="J74" i="19"/>
  <c r="R74" i="19"/>
  <c r="Z74" i="19"/>
  <c r="U26" i="19"/>
  <c r="M40" i="19"/>
  <c r="N44" i="19"/>
  <c r="I47" i="19"/>
  <c r="AA49" i="19"/>
  <c r="V52" i="19"/>
  <c r="H54" i="19"/>
  <c r="AD54" i="19"/>
  <c r="AB55" i="19"/>
  <c r="Z56" i="19"/>
  <c r="Y57" i="19"/>
  <c r="W58" i="19"/>
  <c r="U59" i="19"/>
  <c r="T60" i="19"/>
  <c r="R61" i="19"/>
  <c r="P62" i="19"/>
  <c r="O63" i="19"/>
  <c r="M64" i="19"/>
  <c r="K65" i="19"/>
  <c r="AD65" i="19"/>
  <c r="S66" i="19"/>
  <c r="AA66" i="19"/>
  <c r="L67" i="19"/>
  <c r="T67" i="19"/>
  <c r="AB67" i="19"/>
  <c r="M68" i="19"/>
  <c r="U68" i="19"/>
  <c r="AC68" i="19"/>
  <c r="N69" i="19"/>
  <c r="V69" i="19"/>
  <c r="AD69" i="19"/>
  <c r="O70" i="19"/>
  <c r="W70" i="19"/>
  <c r="H71" i="19"/>
  <c r="P71" i="19"/>
  <c r="X71" i="19"/>
  <c r="I72" i="19"/>
  <c r="Q72" i="19"/>
  <c r="Y72" i="19"/>
  <c r="J73" i="19"/>
  <c r="R73" i="19"/>
  <c r="Z73" i="19"/>
  <c r="K74" i="19"/>
  <c r="S74" i="19"/>
  <c r="AA74" i="19"/>
  <c r="L75" i="19"/>
  <c r="T75" i="19"/>
  <c r="AB75" i="19"/>
  <c r="M76" i="19"/>
  <c r="U76" i="19"/>
  <c r="AC76" i="19"/>
  <c r="N77" i="19"/>
  <c r="V77" i="19"/>
  <c r="AD77" i="19"/>
  <c r="O78" i="19"/>
  <c r="W78" i="19"/>
  <c r="H79" i="19"/>
  <c r="P79" i="19"/>
  <c r="X79" i="19"/>
  <c r="I80" i="19"/>
  <c r="Q80" i="19"/>
  <c r="Y80" i="19"/>
  <c r="J81" i="19"/>
  <c r="R81" i="19"/>
  <c r="Z81" i="19"/>
  <c r="K82" i="19"/>
  <c r="S82" i="19"/>
  <c r="AA82" i="19"/>
  <c r="L83" i="19"/>
  <c r="T83" i="19"/>
  <c r="AB83" i="19"/>
  <c r="M84" i="19"/>
  <c r="U84" i="19"/>
  <c r="AC84" i="19"/>
  <c r="N85" i="19"/>
  <c r="V85" i="19"/>
  <c r="AD85" i="19"/>
  <c r="O86" i="19"/>
  <c r="W86" i="19"/>
  <c r="H87" i="19"/>
  <c r="P87" i="19"/>
  <c r="X87" i="19"/>
  <c r="I88" i="19"/>
  <c r="Q88" i="19"/>
  <c r="Y88" i="19"/>
  <c r="P29" i="19"/>
  <c r="L41" i="19"/>
  <c r="V44" i="19"/>
  <c r="Q47" i="19"/>
  <c r="L50" i="19"/>
  <c r="AD52" i="19"/>
  <c r="K54" i="19"/>
  <c r="I55" i="19"/>
  <c r="H56" i="19"/>
  <c r="AC56" i="19"/>
  <c r="AA57" i="19"/>
  <c r="Z58" i="19"/>
  <c r="X59" i="19"/>
  <c r="V60" i="19"/>
  <c r="U61" i="19"/>
  <c r="S62" i="19"/>
  <c r="Q63" i="19"/>
  <c r="P64" i="19"/>
  <c r="N65" i="19"/>
  <c r="J66" i="19"/>
  <c r="T66" i="19"/>
  <c r="AB66" i="19"/>
  <c r="M67" i="19"/>
  <c r="U67" i="19"/>
  <c r="AC67" i="19"/>
  <c r="N68" i="19"/>
  <c r="V68" i="19"/>
  <c r="AD68" i="19"/>
  <c r="O69" i="19"/>
  <c r="W69" i="19"/>
  <c r="H70" i="19"/>
  <c r="P70" i="19"/>
  <c r="X70" i="19"/>
  <c r="I71" i="19"/>
  <c r="Q71" i="19"/>
  <c r="Y71" i="19"/>
  <c r="J72" i="19"/>
  <c r="R72" i="19"/>
  <c r="Z72" i="19"/>
  <c r="K73" i="19"/>
  <c r="S73" i="19"/>
  <c r="AA73" i="19"/>
  <c r="L74" i="19"/>
  <c r="K32" i="19"/>
  <c r="I42" i="19"/>
  <c r="AD44" i="19"/>
  <c r="Y47" i="19"/>
  <c r="T50" i="19"/>
  <c r="O53" i="19"/>
  <c r="N54" i="19"/>
  <c r="L55" i="19"/>
  <c r="J56" i="19"/>
  <c r="I57" i="19"/>
  <c r="AD57" i="19"/>
  <c r="AB58" i="19"/>
  <c r="AA59" i="19"/>
  <c r="Y60" i="19"/>
  <c r="W61" i="19"/>
  <c r="V62" i="19"/>
  <c r="T63" i="19"/>
  <c r="R64" i="19"/>
  <c r="Q65" i="19"/>
  <c r="K66" i="19"/>
  <c r="U66" i="19"/>
  <c r="AC66" i="19"/>
  <c r="N67" i="19"/>
  <c r="V67" i="19"/>
  <c r="AD67" i="19"/>
  <c r="O68" i="19"/>
  <c r="W68" i="19"/>
  <c r="H69" i="19"/>
  <c r="P69" i="19"/>
  <c r="X69" i="19"/>
  <c r="I70" i="19"/>
  <c r="Q70" i="19"/>
  <c r="Y70" i="19"/>
  <c r="J71" i="19"/>
  <c r="R71" i="19"/>
  <c r="Z71" i="19"/>
  <c r="K72" i="19"/>
  <c r="S72" i="19"/>
  <c r="AA72" i="19"/>
  <c r="L73" i="19"/>
  <c r="T73" i="19"/>
  <c r="AB73" i="19"/>
  <c r="M74" i="19"/>
  <c r="U74" i="19"/>
  <c r="AC74" i="19"/>
  <c r="N75" i="19"/>
  <c r="V75" i="19"/>
  <c r="AD75" i="19"/>
  <c r="O76" i="19"/>
  <c r="W76" i="19"/>
  <c r="H77" i="19"/>
  <c r="P77" i="19"/>
  <c r="X77" i="19"/>
  <c r="I78" i="19"/>
  <c r="Q78" i="19"/>
  <c r="Y78" i="19"/>
  <c r="J79" i="19"/>
  <c r="R79" i="19"/>
  <c r="Z79" i="19"/>
  <c r="K80" i="19"/>
  <c r="S80" i="19"/>
  <c r="AA80" i="19"/>
  <c r="L81" i="19"/>
  <c r="T81" i="19"/>
  <c r="AB81" i="19"/>
  <c r="M82" i="19"/>
  <c r="U82" i="19"/>
  <c r="AC82" i="19"/>
  <c r="N83" i="19"/>
  <c r="V83" i="19"/>
  <c r="AD83" i="19"/>
  <c r="O84" i="19"/>
  <c r="W84" i="19"/>
  <c r="H85" i="19"/>
  <c r="P85" i="19"/>
  <c r="X85" i="19"/>
  <c r="I86" i="19"/>
  <c r="Q86" i="19"/>
  <c r="Y86" i="19"/>
  <c r="J87" i="19"/>
  <c r="R87" i="19"/>
  <c r="Z87" i="19"/>
  <c r="K88" i="19"/>
  <c r="R15" i="19"/>
  <c r="S36" i="19"/>
  <c r="AB42" i="19"/>
  <c r="W45" i="19"/>
  <c r="R48" i="19"/>
  <c r="M51" i="19"/>
  <c r="U53" i="19"/>
  <c r="S54" i="19"/>
  <c r="Q55" i="19"/>
  <c r="P56" i="19"/>
  <c r="N57" i="19"/>
  <c r="L58" i="19"/>
  <c r="K59" i="19"/>
  <c r="I60" i="19"/>
  <c r="AD60" i="19"/>
  <c r="AC61" i="19"/>
  <c r="AA62" i="19"/>
  <c r="Y63" i="19"/>
  <c r="X64" i="19"/>
  <c r="V65" i="19"/>
  <c r="N66" i="19"/>
  <c r="W66" i="19"/>
  <c r="H67" i="19"/>
  <c r="P67" i="19"/>
  <c r="X67" i="19"/>
  <c r="I68" i="19"/>
  <c r="Q68" i="19"/>
  <c r="Y68" i="19"/>
  <c r="J69" i="19"/>
  <c r="R69" i="19"/>
  <c r="Z69" i="19"/>
  <c r="K70" i="19"/>
  <c r="S70" i="19"/>
  <c r="AA70" i="19"/>
  <c r="L71" i="19"/>
  <c r="T71" i="19"/>
  <c r="AB71" i="19"/>
  <c r="M72" i="19"/>
  <c r="U72" i="19"/>
  <c r="AC72" i="19"/>
  <c r="N73" i="19"/>
  <c r="V73" i="19"/>
  <c r="AD73" i="19"/>
  <c r="O74" i="19"/>
  <c r="W74" i="19"/>
  <c r="H75" i="19"/>
  <c r="P75" i="19"/>
  <c r="X75" i="19"/>
  <c r="I76" i="19"/>
  <c r="Q76" i="19"/>
  <c r="Y76" i="19"/>
  <c r="J77" i="19"/>
  <c r="R77" i="19"/>
  <c r="Z77" i="19"/>
  <c r="K78" i="19"/>
  <c r="S78" i="19"/>
  <c r="AA78" i="19"/>
  <c r="L79" i="19"/>
  <c r="T79" i="19"/>
  <c r="AB79" i="19"/>
  <c r="M80" i="19"/>
  <c r="U80" i="19"/>
  <c r="AC80" i="19"/>
  <c r="N81" i="19"/>
  <c r="V81" i="19"/>
  <c r="AD81" i="19"/>
  <c r="O82" i="19"/>
  <c r="W82" i="19"/>
  <c r="H83" i="19"/>
  <c r="P83" i="19"/>
  <c r="X83" i="19"/>
  <c r="I84" i="19"/>
  <c r="Q84" i="19"/>
  <c r="Y84" i="19"/>
  <c r="J85" i="19"/>
  <c r="R85" i="19"/>
  <c r="Z85" i="19"/>
  <c r="K86" i="19"/>
  <c r="S86" i="19"/>
  <c r="AA86" i="19"/>
  <c r="L87" i="19"/>
  <c r="T87" i="19"/>
  <c r="AB87" i="19"/>
  <c r="M88" i="19"/>
  <c r="U88" i="19"/>
  <c r="AC88" i="19"/>
  <c r="N89" i="19"/>
  <c r="T42" i="19"/>
  <c r="K57" i="19"/>
  <c r="U64" i="19"/>
  <c r="P68" i="19"/>
  <c r="K71" i="19"/>
  <c r="AC73" i="19"/>
  <c r="J75" i="19"/>
  <c r="W75" i="19"/>
  <c r="L76" i="19"/>
  <c r="Z76" i="19"/>
  <c r="O77" i="19"/>
  <c r="AB77" i="19"/>
  <c r="R78" i="19"/>
  <c r="AD78" i="19"/>
  <c r="U79" i="19"/>
  <c r="J80" i="19"/>
  <c r="W80" i="19"/>
  <c r="M81" i="19"/>
  <c r="Y81" i="19"/>
  <c r="O45" i="19"/>
  <c r="J58" i="19"/>
  <c r="S65" i="19"/>
  <c r="X68" i="19"/>
  <c r="S71" i="19"/>
  <c r="N74" i="19"/>
  <c r="K75" i="19"/>
  <c r="Y75" i="19"/>
  <c r="N76" i="19"/>
  <c r="AA76" i="19"/>
  <c r="Q77" i="19"/>
  <c r="AC77" i="19"/>
  <c r="T78" i="19"/>
  <c r="I79" i="19"/>
  <c r="V79" i="19"/>
  <c r="L80" i="19"/>
  <c r="X80" i="19"/>
  <c r="O81" i="19"/>
  <c r="AA81" i="19"/>
  <c r="Q82" i="19"/>
  <c r="J48" i="19"/>
  <c r="H59" i="19"/>
  <c r="L66" i="19"/>
  <c r="I69" i="19"/>
  <c r="AA71" i="19"/>
  <c r="T74" i="19"/>
  <c r="M75" i="19"/>
  <c r="Z75" i="19"/>
  <c r="P76" i="19"/>
  <c r="AB76" i="19"/>
  <c r="S77" i="19"/>
  <c r="H78" i="19"/>
  <c r="U78" i="19"/>
  <c r="K79" i="19"/>
  <c r="W79" i="19"/>
  <c r="N80" i="19"/>
  <c r="Z80" i="19"/>
  <c r="P81" i="19"/>
  <c r="AC81" i="19"/>
  <c r="R82" i="19"/>
  <c r="I83" i="19"/>
  <c r="U83" i="19"/>
  <c r="K84" i="19"/>
  <c r="X84" i="19"/>
  <c r="M85" i="19"/>
  <c r="AA85" i="19"/>
  <c r="P86" i="19"/>
  <c r="AC86" i="19"/>
  <c r="S87" i="19"/>
  <c r="H88" i="19"/>
  <c r="T88" i="19"/>
  <c r="H89" i="19"/>
  <c r="Q89" i="19"/>
  <c r="Y89" i="19"/>
  <c r="J90" i="19"/>
  <c r="R90" i="19"/>
  <c r="Z90" i="19"/>
  <c r="K91" i="19"/>
  <c r="S91" i="19"/>
  <c r="AA91" i="19"/>
  <c r="L92" i="19"/>
  <c r="T92" i="19"/>
  <c r="AB92" i="19"/>
  <c r="M93" i="19"/>
  <c r="U93" i="19"/>
  <c r="AC93" i="19"/>
  <c r="N94" i="19"/>
  <c r="V94" i="19"/>
  <c r="AD94" i="19"/>
  <c r="O95" i="19"/>
  <c r="W95" i="19"/>
  <c r="H96" i="19"/>
  <c r="P96" i="19"/>
  <c r="X96" i="19"/>
  <c r="I97" i="19"/>
  <c r="Q97" i="19"/>
  <c r="Y97" i="19"/>
  <c r="J98" i="19"/>
  <c r="R98" i="19"/>
  <c r="Z98" i="19"/>
  <c r="K99" i="19"/>
  <c r="S99" i="19"/>
  <c r="AA99" i="19"/>
  <c r="L100" i="19"/>
  <c r="T100" i="19"/>
  <c r="AB100" i="19"/>
  <c r="M101" i="19"/>
  <c r="U101" i="19"/>
  <c r="AC101" i="19"/>
  <c r="N102" i="19"/>
  <c r="V102" i="19"/>
  <c r="AD102" i="19"/>
  <c r="O103" i="19"/>
  <c r="W103" i="19"/>
  <c r="H104" i="19"/>
  <c r="P104" i="19"/>
  <c r="X104" i="19"/>
  <c r="I105" i="19"/>
  <c r="Q105" i="19"/>
  <c r="Y105" i="19"/>
  <c r="J106" i="19"/>
  <c r="R106" i="19"/>
  <c r="Z106" i="19"/>
  <c r="K107" i="19"/>
  <c r="S107" i="19"/>
  <c r="AB50" i="19"/>
  <c r="AC59" i="19"/>
  <c r="V66" i="19"/>
  <c r="Q69" i="19"/>
  <c r="L72" i="19"/>
  <c r="V74" i="19"/>
  <c r="O75" i="19"/>
  <c r="AA75" i="19"/>
  <c r="R76" i="19"/>
  <c r="AD76" i="19"/>
  <c r="T77" i="19"/>
  <c r="J78" i="19"/>
  <c r="V78" i="19"/>
  <c r="M79" i="19"/>
  <c r="Y79" i="19"/>
  <c r="O80" i="19"/>
  <c r="AB80" i="19"/>
  <c r="Q81" i="19"/>
  <c r="R53" i="19"/>
  <c r="AB60" i="19"/>
  <c r="AD66" i="19"/>
  <c r="Y69" i="19"/>
  <c r="T72" i="19"/>
  <c r="X74" i="19"/>
  <c r="Q75" i="19"/>
  <c r="AC75" i="19"/>
  <c r="S76" i="19"/>
  <c r="I77" i="19"/>
  <c r="U77" i="19"/>
  <c r="L78" i="19"/>
  <c r="X78" i="19"/>
  <c r="N79" i="19"/>
  <c r="AA79" i="19"/>
  <c r="P80" i="19"/>
  <c r="AD80" i="19"/>
  <c r="S81" i="19"/>
  <c r="I82" i="19"/>
  <c r="V82" i="19"/>
  <c r="P54" i="19"/>
  <c r="Z61" i="19"/>
  <c r="O67" i="19"/>
  <c r="J70" i="19"/>
  <c r="AB72" i="19"/>
  <c r="AB74" i="19"/>
  <c r="R75" i="19"/>
  <c r="H76" i="19"/>
  <c r="T76" i="19"/>
  <c r="K77" i="19"/>
  <c r="W77" i="19"/>
  <c r="M78" i="19"/>
  <c r="Z78" i="19"/>
  <c r="O79" i="19"/>
  <c r="AC79" i="19"/>
  <c r="R80" i="19"/>
  <c r="H81" i="19"/>
  <c r="U81" i="19"/>
  <c r="J82" i="19"/>
  <c r="X82" i="19"/>
  <c r="M83" i="19"/>
  <c r="Z83" i="19"/>
  <c r="P84" i="19"/>
  <c r="AB84" i="19"/>
  <c r="S85" i="19"/>
  <c r="H86" i="19"/>
  <c r="U86" i="19"/>
  <c r="K87" i="19"/>
  <c r="W87" i="19"/>
  <c r="N88" i="19"/>
  <c r="X88" i="19"/>
  <c r="K89" i="19"/>
  <c r="T89" i="19"/>
  <c r="AB89" i="19"/>
  <c r="M90" i="19"/>
  <c r="U90" i="19"/>
  <c r="AC90" i="19"/>
  <c r="N91" i="19"/>
  <c r="V91" i="19"/>
  <c r="AD91" i="19"/>
  <c r="O92" i="19"/>
  <c r="W92" i="19"/>
  <c r="H93" i="19"/>
  <c r="P93" i="19"/>
  <c r="X93" i="19"/>
  <c r="I94" i="19"/>
  <c r="Q94" i="19"/>
  <c r="Y94" i="19"/>
  <c r="J95" i="19"/>
  <c r="R95" i="19"/>
  <c r="Z95" i="19"/>
  <c r="K96" i="19"/>
  <c r="S96" i="19"/>
  <c r="AA96" i="19"/>
  <c r="L97" i="19"/>
  <c r="T97" i="19"/>
  <c r="AB97" i="19"/>
  <c r="M98" i="19"/>
  <c r="U98" i="19"/>
  <c r="AC98" i="19"/>
  <c r="N99" i="19"/>
  <c r="V99" i="19"/>
  <c r="AD99" i="19"/>
  <c r="O100" i="19"/>
  <c r="W100" i="19"/>
  <c r="H101" i="19"/>
  <c r="P101" i="19"/>
  <c r="X101" i="19"/>
  <c r="I102" i="19"/>
  <c r="Q102" i="19"/>
  <c r="Y102" i="19"/>
  <c r="J103" i="19"/>
  <c r="R103" i="19"/>
  <c r="Z103" i="19"/>
  <c r="K104" i="19"/>
  <c r="S104" i="19"/>
  <c r="AA104" i="19"/>
  <c r="AC34" i="19"/>
  <c r="M56" i="19"/>
  <c r="W63" i="19"/>
  <c r="H68" i="19"/>
  <c r="Z70" i="19"/>
  <c r="U73" i="19"/>
  <c r="I75" i="19"/>
  <c r="U75" i="19"/>
  <c r="K76" i="19"/>
  <c r="X76" i="19"/>
  <c r="M77" i="19"/>
  <c r="AA77" i="19"/>
  <c r="P78" i="19"/>
  <c r="AC78" i="19"/>
  <c r="S79" i="19"/>
  <c r="H80" i="19"/>
  <c r="V80" i="19"/>
  <c r="K81" i="19"/>
  <c r="X81" i="19"/>
  <c r="N82" i="19"/>
  <c r="Z82" i="19"/>
  <c r="Q83" i="19"/>
  <c r="AC83" i="19"/>
  <c r="S84" i="19"/>
  <c r="I85" i="19"/>
  <c r="U85" i="19"/>
  <c r="L86" i="19"/>
  <c r="X86" i="19"/>
  <c r="N87" i="19"/>
  <c r="AA87" i="19"/>
  <c r="P88" i="19"/>
  <c r="AA88" i="19"/>
  <c r="M89" i="19"/>
  <c r="V89" i="19"/>
  <c r="AD89" i="19"/>
  <c r="O90" i="19"/>
  <c r="W90" i="19"/>
  <c r="H91" i="19"/>
  <c r="P91" i="19"/>
  <c r="X91" i="19"/>
  <c r="I92" i="19"/>
  <c r="Q92" i="19"/>
  <c r="Y92" i="19"/>
  <c r="J93" i="19"/>
  <c r="R93" i="19"/>
  <c r="Z93" i="19"/>
  <c r="K94" i="19"/>
  <c r="S94" i="19"/>
  <c r="AA94" i="19"/>
  <c r="L95" i="19"/>
  <c r="T95" i="19"/>
  <c r="AB95" i="19"/>
  <c r="M96" i="19"/>
  <c r="U96" i="19"/>
  <c r="AC96" i="19"/>
  <c r="N97" i="19"/>
  <c r="V97" i="19"/>
  <c r="AD97" i="19"/>
  <c r="O98" i="19"/>
  <c r="W98" i="19"/>
  <c r="H99" i="19"/>
  <c r="P99" i="19"/>
  <c r="X99" i="19"/>
  <c r="I100" i="19"/>
  <c r="Q100" i="19"/>
  <c r="Y100" i="19"/>
  <c r="J101" i="19"/>
  <c r="R101" i="19"/>
  <c r="Z101" i="19"/>
  <c r="K102" i="19"/>
  <c r="S102" i="19"/>
  <c r="AA102" i="19"/>
  <c r="L103" i="19"/>
  <c r="T103" i="19"/>
  <c r="AB103" i="19"/>
  <c r="M104" i="19"/>
  <c r="U104" i="19"/>
  <c r="AC104" i="19"/>
  <c r="N105" i="19"/>
  <c r="X62" i="19"/>
  <c r="L77" i="19"/>
  <c r="W81" i="19"/>
  <c r="J83" i="19"/>
  <c r="H84" i="19"/>
  <c r="AA84" i="19"/>
  <c r="Y85" i="19"/>
  <c r="V86" i="19"/>
  <c r="U87" i="19"/>
  <c r="R88" i="19"/>
  <c r="J89" i="19"/>
  <c r="X89" i="19"/>
  <c r="N90" i="19"/>
  <c r="AA90" i="19"/>
  <c r="Q91" i="19"/>
  <c r="AC91" i="19"/>
  <c r="S92" i="19"/>
  <c r="I93" i="19"/>
  <c r="V93" i="19"/>
  <c r="L94" i="19"/>
  <c r="X94" i="19"/>
  <c r="N95" i="19"/>
  <c r="AA95" i="19"/>
  <c r="Q96" i="19"/>
  <c r="AD96" i="19"/>
  <c r="S97" i="19"/>
  <c r="I98" i="19"/>
  <c r="V98" i="19"/>
  <c r="L99" i="19"/>
  <c r="Y99" i="19"/>
  <c r="N100" i="19"/>
  <c r="W67" i="19"/>
  <c r="Y77" i="19"/>
  <c r="H82" i="19"/>
  <c r="K83" i="19"/>
  <c r="J84" i="19"/>
  <c r="AD84" i="19"/>
  <c r="AB85" i="19"/>
  <c r="Z86" i="19"/>
  <c r="V87" i="19"/>
  <c r="S88" i="19"/>
  <c r="L89" i="19"/>
  <c r="Z89" i="19"/>
  <c r="P90" i="19"/>
  <c r="AB90" i="19"/>
  <c r="R91" i="19"/>
  <c r="H92" i="19"/>
  <c r="U92" i="19"/>
  <c r="K93" i="19"/>
  <c r="W93" i="19"/>
  <c r="M94" i="19"/>
  <c r="Z94" i="19"/>
  <c r="P95" i="19"/>
  <c r="AC95" i="19"/>
  <c r="R96" i="19"/>
  <c r="H97" i="19"/>
  <c r="U97" i="19"/>
  <c r="K98" i="19"/>
  <c r="X98" i="19"/>
  <c r="M99" i="19"/>
  <c r="Z99" i="19"/>
  <c r="R70" i="19"/>
  <c r="N78" i="19"/>
  <c r="L82" i="19"/>
  <c r="O83" i="19"/>
  <c r="L84" i="19"/>
  <c r="K85" i="19"/>
  <c r="AC85" i="19"/>
  <c r="AB86" i="19"/>
  <c r="Y87" i="19"/>
  <c r="V88" i="19"/>
  <c r="O89" i="19"/>
  <c r="AA89" i="19"/>
  <c r="Q90" i="19"/>
  <c r="AD90" i="19"/>
  <c r="T91" i="19"/>
  <c r="J92" i="19"/>
  <c r="V92" i="19"/>
  <c r="L93" i="19"/>
  <c r="Y93" i="19"/>
  <c r="O94" i="19"/>
  <c r="AB94" i="19"/>
  <c r="Q95" i="19"/>
  <c r="AD95" i="19"/>
  <c r="T96" i="19"/>
  <c r="J97" i="19"/>
  <c r="W97" i="19"/>
  <c r="L98" i="19"/>
  <c r="Y98" i="19"/>
  <c r="O99" i="19"/>
  <c r="AB99" i="19"/>
  <c r="R100" i="19"/>
  <c r="AD100" i="19"/>
  <c r="T101" i="19"/>
  <c r="J102" i="19"/>
  <c r="W102" i="19"/>
  <c r="M103" i="19"/>
  <c r="Y103" i="19"/>
  <c r="O104" i="19"/>
  <c r="AB104" i="19"/>
  <c r="P105" i="19"/>
  <c r="Z105" i="19"/>
  <c r="L106" i="19"/>
  <c r="U106" i="19"/>
  <c r="AD106" i="19"/>
  <c r="P107" i="19"/>
  <c r="Y107" i="19"/>
  <c r="J108" i="19"/>
  <c r="R108" i="19"/>
  <c r="Z108" i="19"/>
  <c r="K109" i="19"/>
  <c r="S109" i="19"/>
  <c r="AA109" i="19"/>
  <c r="L110" i="19"/>
  <c r="T110" i="19"/>
  <c r="AB110" i="19"/>
  <c r="M111" i="19"/>
  <c r="U111" i="19"/>
  <c r="AC111" i="19"/>
  <c r="N112" i="19"/>
  <c r="V112" i="19"/>
  <c r="AD112" i="19"/>
  <c r="O113" i="19"/>
  <c r="W113" i="19"/>
  <c r="H114" i="19"/>
  <c r="P114" i="19"/>
  <c r="X114" i="19"/>
  <c r="I115" i="19"/>
  <c r="Q115" i="19"/>
  <c r="Y115" i="19"/>
  <c r="J116" i="19"/>
  <c r="R116" i="19"/>
  <c r="Z116" i="19"/>
  <c r="K117" i="19"/>
  <c r="S117" i="19"/>
  <c r="AA117" i="19"/>
  <c r="L118" i="19"/>
  <c r="T118" i="19"/>
  <c r="AB118" i="19"/>
  <c r="M119" i="19"/>
  <c r="U119" i="19"/>
  <c r="AC119" i="19"/>
  <c r="N120" i="19"/>
  <c r="V120" i="19"/>
  <c r="AD120" i="19"/>
  <c r="O121" i="19"/>
  <c r="W121" i="19"/>
  <c r="H122" i="19"/>
  <c r="P122" i="19"/>
  <c r="X122" i="19"/>
  <c r="I123" i="19"/>
  <c r="Q123" i="19"/>
  <c r="Y123" i="19"/>
  <c r="J124" i="19"/>
  <c r="R124" i="19"/>
  <c r="Z124" i="19"/>
  <c r="M73" i="19"/>
  <c r="AB78" i="19"/>
  <c r="P82" i="19"/>
  <c r="R83" i="19"/>
  <c r="N84" i="19"/>
  <c r="L85" i="19"/>
  <c r="J86" i="19"/>
  <c r="AD86" i="19"/>
  <c r="AC87" i="19"/>
  <c r="W88" i="19"/>
  <c r="P89" i="19"/>
  <c r="AC89" i="19"/>
  <c r="S90" i="19"/>
  <c r="I91" i="19"/>
  <c r="U91" i="19"/>
  <c r="K92" i="19"/>
  <c r="X92" i="19"/>
  <c r="N93" i="19"/>
  <c r="AA93" i="19"/>
  <c r="P94" i="19"/>
  <c r="AC94" i="19"/>
  <c r="S95" i="19"/>
  <c r="I96" i="19"/>
  <c r="V96" i="19"/>
  <c r="K97" i="19"/>
  <c r="X97" i="19"/>
  <c r="N98" i="19"/>
  <c r="AA98" i="19"/>
  <c r="Q99" i="19"/>
  <c r="AC99" i="19"/>
  <c r="AD74" i="19"/>
  <c r="Q79" i="19"/>
  <c r="T82" i="19"/>
  <c r="S83" i="19"/>
  <c r="R84" i="19"/>
  <c r="O85" i="19"/>
  <c r="M86" i="19"/>
  <c r="I87" i="19"/>
  <c r="AD87" i="19"/>
  <c r="Z88" i="19"/>
  <c r="R89" i="19"/>
  <c r="H90" i="19"/>
  <c r="T90" i="19"/>
  <c r="J91" i="19"/>
  <c r="W91" i="19"/>
  <c r="M92" i="19"/>
  <c r="Z92" i="19"/>
  <c r="O93" i="19"/>
  <c r="AB93" i="19"/>
  <c r="R94" i="19"/>
  <c r="H95" i="19"/>
  <c r="U95" i="19"/>
  <c r="J96" i="19"/>
  <c r="W96" i="19"/>
  <c r="M97" i="19"/>
  <c r="Z97" i="19"/>
  <c r="P98" i="19"/>
  <c r="AB98" i="19"/>
  <c r="R99" i="19"/>
  <c r="H100" i="19"/>
  <c r="U100" i="19"/>
  <c r="S75" i="19"/>
  <c r="AD79" i="19"/>
  <c r="Y82" i="19"/>
  <c r="W83" i="19"/>
  <c r="T84" i="19"/>
  <c r="Q85" i="19"/>
  <c r="N86" i="19"/>
  <c r="M87" i="19"/>
  <c r="J88" i="19"/>
  <c r="AB88" i="19"/>
  <c r="S89" i="19"/>
  <c r="I90" i="19"/>
  <c r="V90" i="19"/>
  <c r="L91" i="19"/>
  <c r="Y91" i="19"/>
  <c r="N92" i="19"/>
  <c r="AA92" i="19"/>
  <c r="Q93" i="19"/>
  <c r="AD93" i="19"/>
  <c r="T94" i="19"/>
  <c r="I95" i="19"/>
  <c r="V95" i="19"/>
  <c r="L96" i="19"/>
  <c r="Y96" i="19"/>
  <c r="O97" i="19"/>
  <c r="AA97" i="19"/>
  <c r="Q98" i="19"/>
  <c r="AD98" i="19"/>
  <c r="T99" i="19"/>
  <c r="J100" i="19"/>
  <c r="V100" i="19"/>
  <c r="L101" i="19"/>
  <c r="Y101" i="19"/>
  <c r="O102" i="19"/>
  <c r="AB102" i="19"/>
  <c r="Q103" i="19"/>
  <c r="AD103" i="19"/>
  <c r="T104" i="19"/>
  <c r="J105" i="19"/>
  <c r="T105" i="19"/>
  <c r="AC105" i="19"/>
  <c r="O106" i="19"/>
  <c r="X106" i="19"/>
  <c r="J107" i="19"/>
  <c r="T107" i="19"/>
  <c r="AB107" i="19"/>
  <c r="M108" i="19"/>
  <c r="U108" i="19"/>
  <c r="AC108" i="19"/>
  <c r="N109" i="19"/>
  <c r="V109" i="19"/>
  <c r="AD109" i="19"/>
  <c r="O110" i="19"/>
  <c r="W110" i="19"/>
  <c r="H111" i="19"/>
  <c r="P111" i="19"/>
  <c r="X111" i="19"/>
  <c r="I112" i="19"/>
  <c r="Q112" i="19"/>
  <c r="Y112" i="19"/>
  <c r="J113" i="19"/>
  <c r="R113" i="19"/>
  <c r="Z113" i="19"/>
  <c r="K114" i="19"/>
  <c r="S114" i="19"/>
  <c r="AA114" i="19"/>
  <c r="L115" i="19"/>
  <c r="T115" i="19"/>
  <c r="AB115" i="19"/>
  <c r="M116" i="19"/>
  <c r="U116" i="19"/>
  <c r="AC116" i="19"/>
  <c r="N117" i="19"/>
  <c r="V117" i="19"/>
  <c r="AD117" i="19"/>
  <c r="O118" i="19"/>
  <c r="W118" i="19"/>
  <c r="H119" i="19"/>
  <c r="P119" i="19"/>
  <c r="X119" i="19"/>
  <c r="I120" i="19"/>
  <c r="Q120" i="19"/>
  <c r="Y120" i="19"/>
  <c r="J121" i="19"/>
  <c r="R121" i="19"/>
  <c r="O55" i="19"/>
  <c r="V76" i="19"/>
  <c r="I81" i="19"/>
  <c r="AD82" i="19"/>
  <c r="AA83" i="19"/>
  <c r="Z84" i="19"/>
  <c r="W85" i="19"/>
  <c r="T86" i="19"/>
  <c r="Q87" i="19"/>
  <c r="O88" i="19"/>
  <c r="I89" i="19"/>
  <c r="W89" i="19"/>
  <c r="L90" i="19"/>
  <c r="Y90" i="19"/>
  <c r="O91" i="19"/>
  <c r="AB91" i="19"/>
  <c r="R92" i="19"/>
  <c r="AD92" i="19"/>
  <c r="T93" i="19"/>
  <c r="J94" i="19"/>
  <c r="W94" i="19"/>
  <c r="M95" i="19"/>
  <c r="Y95" i="19"/>
  <c r="O96" i="19"/>
  <c r="AB96" i="19"/>
  <c r="R97" i="19"/>
  <c r="H98" i="19"/>
  <c r="T98" i="19"/>
  <c r="J99" i="19"/>
  <c r="W99" i="19"/>
  <c r="M100" i="19"/>
  <c r="Z100" i="19"/>
  <c r="O101" i="19"/>
  <c r="AB101" i="19"/>
  <c r="R102" i="19"/>
  <c r="H103" i="19"/>
  <c r="U103" i="19"/>
  <c r="J104" i="19"/>
  <c r="W104" i="19"/>
  <c r="L105" i="19"/>
  <c r="V105" i="19"/>
  <c r="H106" i="19"/>
  <c r="Q106" i="19"/>
  <c r="AA106" i="19"/>
  <c r="M107" i="19"/>
  <c r="V107" i="19"/>
  <c r="AD107" i="19"/>
  <c r="O108" i="19"/>
  <c r="W108" i="19"/>
  <c r="H109" i="19"/>
  <c r="P109" i="19"/>
  <c r="X109" i="19"/>
  <c r="I110" i="19"/>
  <c r="Q110" i="19"/>
  <c r="Y110" i="19"/>
  <c r="J111" i="19"/>
  <c r="R111" i="19"/>
  <c r="Z111" i="19"/>
  <c r="K112" i="19"/>
  <c r="S112" i="19"/>
  <c r="AA112" i="19"/>
  <c r="L113" i="19"/>
  <c r="T113" i="19"/>
  <c r="AB113" i="19"/>
  <c r="M114" i="19"/>
  <c r="U114" i="19"/>
  <c r="AC114" i="19"/>
  <c r="N115" i="19"/>
  <c r="V115" i="19"/>
  <c r="AD115" i="19"/>
  <c r="O116" i="19"/>
  <c r="W116" i="19"/>
  <c r="H117" i="19"/>
  <c r="P117" i="19"/>
  <c r="X117" i="19"/>
  <c r="I118" i="19"/>
  <c r="Q118" i="19"/>
  <c r="Y118" i="19"/>
  <c r="J119" i="19"/>
  <c r="R119" i="19"/>
  <c r="Z119" i="19"/>
  <c r="K120" i="19"/>
  <c r="S120" i="19"/>
  <c r="AA120" i="19"/>
  <c r="T80" i="19"/>
  <c r="AD88" i="19"/>
  <c r="S93" i="19"/>
  <c r="AC97" i="19"/>
  <c r="AA100" i="19"/>
  <c r="W101" i="19"/>
  <c r="U102" i="19"/>
  <c r="S103" i="19"/>
  <c r="Q104" i="19"/>
  <c r="M105" i="19"/>
  <c r="AB105" i="19"/>
  <c r="T106" i="19"/>
  <c r="L107" i="19"/>
  <c r="Z107" i="19"/>
  <c r="P108" i="19"/>
  <c r="AB108" i="19"/>
  <c r="R109" i="19"/>
  <c r="H110" i="19"/>
  <c r="U110" i="19"/>
  <c r="K111" i="19"/>
  <c r="W111" i="19"/>
  <c r="M112" i="19"/>
  <c r="Z112" i="19"/>
  <c r="P113" i="19"/>
  <c r="AC113" i="19"/>
  <c r="R114" i="19"/>
  <c r="H115" i="19"/>
  <c r="U115" i="19"/>
  <c r="K116" i="19"/>
  <c r="X116" i="19"/>
  <c r="M117" i="19"/>
  <c r="Z117" i="19"/>
  <c r="P118" i="19"/>
  <c r="AC118" i="19"/>
  <c r="S119" i="19"/>
  <c r="H120" i="19"/>
  <c r="U120" i="19"/>
  <c r="K121" i="19"/>
  <c r="U121" i="19"/>
  <c r="AD121" i="19"/>
  <c r="Q122" i="19"/>
  <c r="Z122" i="19"/>
  <c r="L123" i="19"/>
  <c r="U123" i="19"/>
  <c r="AD123" i="19"/>
  <c r="P124" i="19"/>
  <c r="Y124" i="19"/>
  <c r="K125" i="19"/>
  <c r="S125" i="19"/>
  <c r="AA125" i="19"/>
  <c r="L126" i="19"/>
  <c r="T126" i="19"/>
  <c r="AB126" i="19"/>
  <c r="M127" i="19"/>
  <c r="U127" i="19"/>
  <c r="AC127" i="19"/>
  <c r="N128" i="19"/>
  <c r="V128" i="19"/>
  <c r="AD128" i="19"/>
  <c r="O129" i="19"/>
  <c r="W129" i="19"/>
  <c r="H130" i="19"/>
  <c r="P130" i="19"/>
  <c r="X130" i="19"/>
  <c r="I131" i="19"/>
  <c r="Q131" i="19"/>
  <c r="Y131" i="19"/>
  <c r="J132" i="19"/>
  <c r="R132" i="19"/>
  <c r="Z132" i="19"/>
  <c r="K133" i="19"/>
  <c r="S133" i="19"/>
  <c r="AA133" i="19"/>
  <c r="L134" i="19"/>
  <c r="T134" i="19"/>
  <c r="AB134" i="19"/>
  <c r="M135" i="19"/>
  <c r="U135" i="19"/>
  <c r="AB82" i="19"/>
  <c r="U89" i="19"/>
  <c r="H94" i="19"/>
  <c r="S98" i="19"/>
  <c r="AC100" i="19"/>
  <c r="AA101" i="19"/>
  <c r="X102" i="19"/>
  <c r="V103" i="19"/>
  <c r="R104" i="19"/>
  <c r="O105" i="19"/>
  <c r="AD105" i="19"/>
  <c r="V106" i="19"/>
  <c r="N107" i="19"/>
  <c r="AA107" i="19"/>
  <c r="Q108" i="19"/>
  <c r="AD108" i="19"/>
  <c r="T109" i="19"/>
  <c r="J110" i="19"/>
  <c r="V110" i="19"/>
  <c r="L111" i="19"/>
  <c r="Y111" i="19"/>
  <c r="O112" i="19"/>
  <c r="AB112" i="19"/>
  <c r="Q113" i="19"/>
  <c r="AD113" i="19"/>
  <c r="T114" i="19"/>
  <c r="J115" i="19"/>
  <c r="W115" i="19"/>
  <c r="L116" i="19"/>
  <c r="Y116" i="19"/>
  <c r="O117" i="19"/>
  <c r="AB117" i="19"/>
  <c r="R118" i="19"/>
  <c r="AD118" i="19"/>
  <c r="T119" i="19"/>
  <c r="J120" i="19"/>
  <c r="W120" i="19"/>
  <c r="L121" i="19"/>
  <c r="V121" i="19"/>
  <c r="I122" i="19"/>
  <c r="R122" i="19"/>
  <c r="AA122" i="19"/>
  <c r="M123" i="19"/>
  <c r="V123" i="19"/>
  <c r="H124" i="19"/>
  <c r="Q124" i="19"/>
  <c r="AA124" i="19"/>
  <c r="L125" i="19"/>
  <c r="T125" i="19"/>
  <c r="AB125" i="19"/>
  <c r="M126" i="19"/>
  <c r="U126" i="19"/>
  <c r="AC126" i="19"/>
  <c r="N127" i="19"/>
  <c r="V127" i="19"/>
  <c r="AD127" i="19"/>
  <c r="O128" i="19"/>
  <c r="W128" i="19"/>
  <c r="H129" i="19"/>
  <c r="P129" i="19"/>
  <c r="X129" i="19"/>
  <c r="I130" i="19"/>
  <c r="Q130" i="19"/>
  <c r="Y130" i="19"/>
  <c r="J131" i="19"/>
  <c r="R131" i="19"/>
  <c r="Z131" i="19"/>
  <c r="K132" i="19"/>
  <c r="S132" i="19"/>
  <c r="AA132" i="19"/>
  <c r="L133" i="19"/>
  <c r="T133" i="19"/>
  <c r="AB133" i="19"/>
  <c r="M134" i="19"/>
  <c r="U134" i="19"/>
  <c r="AC134" i="19"/>
  <c r="N135" i="19"/>
  <c r="Y83" i="19"/>
  <c r="K90" i="19"/>
  <c r="U94" i="19"/>
  <c r="I99" i="19"/>
  <c r="I101" i="19"/>
  <c r="AD101" i="19"/>
  <c r="Z102" i="19"/>
  <c r="X103" i="19"/>
  <c r="V104" i="19"/>
  <c r="R105" i="19"/>
  <c r="I106" i="19"/>
  <c r="W106" i="19"/>
  <c r="O107" i="19"/>
  <c r="AC107" i="19"/>
  <c r="S108" i="19"/>
  <c r="I109" i="19"/>
  <c r="U109" i="19"/>
  <c r="K110" i="19"/>
  <c r="X110" i="19"/>
  <c r="N111" i="19"/>
  <c r="AA111" i="19"/>
  <c r="P112" i="19"/>
  <c r="AC112" i="19"/>
  <c r="S113" i="19"/>
  <c r="I114" i="19"/>
  <c r="V114" i="19"/>
  <c r="K115" i="19"/>
  <c r="X115" i="19"/>
  <c r="N116" i="19"/>
  <c r="AA116" i="19"/>
  <c r="Q117" i="19"/>
  <c r="AC117" i="19"/>
  <c r="S118" i="19"/>
  <c r="I119" i="19"/>
  <c r="V119" i="19"/>
  <c r="L120" i="19"/>
  <c r="X120" i="19"/>
  <c r="M121" i="19"/>
  <c r="X121" i="19"/>
  <c r="J122" i="19"/>
  <c r="S122" i="19"/>
  <c r="AB122" i="19"/>
  <c r="N123" i="19"/>
  <c r="W123" i="19"/>
  <c r="I124" i="19"/>
  <c r="S124" i="19"/>
  <c r="AB124" i="19"/>
  <c r="M125" i="19"/>
  <c r="U125" i="19"/>
  <c r="AC125" i="19"/>
  <c r="N126" i="19"/>
  <c r="V126" i="19"/>
  <c r="AD126" i="19"/>
  <c r="O127" i="19"/>
  <c r="W127" i="19"/>
  <c r="H128" i="19"/>
  <c r="P128" i="19"/>
  <c r="X128" i="19"/>
  <c r="I129" i="19"/>
  <c r="Q129" i="19"/>
  <c r="Y129" i="19"/>
  <c r="J130" i="19"/>
  <c r="R130" i="19"/>
  <c r="Z130" i="19"/>
  <c r="K131" i="19"/>
  <c r="S131" i="19"/>
  <c r="AA131" i="19"/>
  <c r="L132" i="19"/>
  <c r="T132" i="19"/>
  <c r="AB132" i="19"/>
  <c r="M133" i="19"/>
  <c r="U133" i="19"/>
  <c r="AC133" i="19"/>
  <c r="N134" i="19"/>
  <c r="V134" i="19"/>
  <c r="AD134" i="19"/>
  <c r="O135" i="19"/>
  <c r="W135" i="19"/>
  <c r="H136" i="19"/>
  <c r="P136" i="19"/>
  <c r="X136" i="19"/>
  <c r="I137" i="19"/>
  <c r="Q137" i="19"/>
  <c r="Y137" i="19"/>
  <c r="J138" i="19"/>
  <c r="R138" i="19"/>
  <c r="Z138" i="19"/>
  <c r="K139" i="19"/>
  <c r="S139" i="19"/>
  <c r="AA139" i="19"/>
  <c r="L140" i="19"/>
  <c r="T140" i="19"/>
  <c r="AB140" i="19"/>
  <c r="M141" i="19"/>
  <c r="U141" i="19"/>
  <c r="AC141" i="19"/>
  <c r="N142" i="19"/>
  <c r="V142" i="19"/>
  <c r="AD142" i="19"/>
  <c r="O143" i="19"/>
  <c r="W143" i="19"/>
  <c r="H144" i="19"/>
  <c r="P144" i="19"/>
  <c r="X144" i="19"/>
  <c r="I145" i="19"/>
  <c r="Q145" i="19"/>
  <c r="Y145" i="19"/>
  <c r="J146" i="19"/>
  <c r="R146" i="19"/>
  <c r="Z146" i="19"/>
  <c r="K147" i="19"/>
  <c r="S147" i="19"/>
  <c r="AA147" i="19"/>
  <c r="L148" i="19"/>
  <c r="T148" i="19"/>
  <c r="AB148" i="19"/>
  <c r="M149" i="19"/>
  <c r="U149" i="19"/>
  <c r="AC149" i="19"/>
  <c r="N150" i="19"/>
  <c r="V150" i="19"/>
  <c r="AD150" i="19"/>
  <c r="O151" i="19"/>
  <c r="W151" i="19"/>
  <c r="H152" i="19"/>
  <c r="P152" i="19"/>
  <c r="X152" i="19"/>
  <c r="I153" i="19"/>
  <c r="Q153" i="19"/>
  <c r="Y153" i="19"/>
  <c r="J154" i="19"/>
  <c r="R154" i="19"/>
  <c r="Z154" i="19"/>
  <c r="K155" i="19"/>
  <c r="S155" i="19"/>
  <c r="AA155" i="19"/>
  <c r="L156" i="19"/>
  <c r="T156" i="19"/>
  <c r="AB156" i="19"/>
  <c r="M157" i="19"/>
  <c r="U157" i="19"/>
  <c r="AC157" i="19"/>
  <c r="N158" i="19"/>
  <c r="V158" i="19"/>
  <c r="AD158" i="19"/>
  <c r="O159" i="19"/>
  <c r="W159" i="19"/>
  <c r="H160" i="19"/>
  <c r="P160" i="19"/>
  <c r="V84" i="19"/>
  <c r="X90" i="19"/>
  <c r="K95" i="19"/>
  <c r="U99" i="19"/>
  <c r="K101" i="19"/>
  <c r="H102" i="19"/>
  <c r="AC102" i="19"/>
  <c r="AA103" i="19"/>
  <c r="Y104" i="19"/>
  <c r="S105" i="19"/>
  <c r="K106" i="19"/>
  <c r="Y106" i="19"/>
  <c r="Q107" i="19"/>
  <c r="H108" i="19"/>
  <c r="T108" i="19"/>
  <c r="J109" i="19"/>
  <c r="W109" i="19"/>
  <c r="M110" i="19"/>
  <c r="Z110" i="19"/>
  <c r="O111" i="19"/>
  <c r="AB111" i="19"/>
  <c r="R112" i="19"/>
  <c r="H113" i="19"/>
  <c r="U113" i="19"/>
  <c r="J114" i="19"/>
  <c r="W114" i="19"/>
  <c r="M115" i="19"/>
  <c r="Z115" i="19"/>
  <c r="P116" i="19"/>
  <c r="AB116" i="19"/>
  <c r="R117" i="19"/>
  <c r="H118" i="19"/>
  <c r="U118" i="19"/>
  <c r="K119" i="19"/>
  <c r="W119" i="19"/>
  <c r="M120" i="19"/>
  <c r="Z120" i="19"/>
  <c r="N121" i="19"/>
  <c r="Y121" i="19"/>
  <c r="K122" i="19"/>
  <c r="T122" i="19"/>
  <c r="AC122" i="19"/>
  <c r="O123" i="19"/>
  <c r="X123" i="19"/>
  <c r="K124" i="19"/>
  <c r="T124" i="19"/>
  <c r="AC124" i="19"/>
  <c r="N125" i="19"/>
  <c r="V125" i="19"/>
  <c r="AD125" i="19"/>
  <c r="O126" i="19"/>
  <c r="W126" i="19"/>
  <c r="H127" i="19"/>
  <c r="P127" i="19"/>
  <c r="X127" i="19"/>
  <c r="I128" i="19"/>
  <c r="Q128" i="19"/>
  <c r="Y128" i="19"/>
  <c r="J129" i="19"/>
  <c r="R129" i="19"/>
  <c r="Z129" i="19"/>
  <c r="K130" i="19"/>
  <c r="S130" i="19"/>
  <c r="AA130" i="19"/>
  <c r="L131" i="19"/>
  <c r="T131" i="19"/>
  <c r="AB131" i="19"/>
  <c r="M132" i="19"/>
  <c r="U132" i="19"/>
  <c r="AC132" i="19"/>
  <c r="N133" i="19"/>
  <c r="V133" i="19"/>
  <c r="AD133" i="19"/>
  <c r="O134" i="19"/>
  <c r="W134" i="19"/>
  <c r="H135" i="19"/>
  <c r="P135" i="19"/>
  <c r="T85" i="19"/>
  <c r="M91" i="19"/>
  <c r="X95" i="19"/>
  <c r="K100" i="19"/>
  <c r="N101" i="19"/>
  <c r="L102" i="19"/>
  <c r="I103" i="19"/>
  <c r="AC103" i="19"/>
  <c r="Z104" i="19"/>
  <c r="U105" i="19"/>
  <c r="M106" i="19"/>
  <c r="AB106" i="19"/>
  <c r="R107" i="19"/>
  <c r="I108" i="19"/>
  <c r="V108" i="19"/>
  <c r="L109" i="19"/>
  <c r="Y109" i="19"/>
  <c r="N110" i="19"/>
  <c r="AA110" i="19"/>
  <c r="Q111" i="19"/>
  <c r="AD111" i="19"/>
  <c r="T112" i="19"/>
  <c r="I113" i="19"/>
  <c r="V113" i="19"/>
  <c r="L114" i="19"/>
  <c r="Y114" i="19"/>
  <c r="O115" i="19"/>
  <c r="AA115" i="19"/>
  <c r="Q116" i="19"/>
  <c r="AD116" i="19"/>
  <c r="T117" i="19"/>
  <c r="J118" i="19"/>
  <c r="V118" i="19"/>
  <c r="L119" i="19"/>
  <c r="Y119" i="19"/>
  <c r="O120" i="19"/>
  <c r="AB120" i="19"/>
  <c r="P121" i="19"/>
  <c r="Z121" i="19"/>
  <c r="L122" i="19"/>
  <c r="U122" i="19"/>
  <c r="AD122" i="19"/>
  <c r="P123" i="19"/>
  <c r="Z123" i="19"/>
  <c r="L124" i="19"/>
  <c r="U124" i="19"/>
  <c r="AD124" i="19"/>
  <c r="O125" i="19"/>
  <c r="W125" i="19"/>
  <c r="H126" i="19"/>
  <c r="P126" i="19"/>
  <c r="X126" i="19"/>
  <c r="I127" i="19"/>
  <c r="Q127" i="19"/>
  <c r="Y127" i="19"/>
  <c r="J128" i="19"/>
  <c r="R128" i="19"/>
  <c r="Z128" i="19"/>
  <c r="K129" i="19"/>
  <c r="S129" i="19"/>
  <c r="AA129" i="19"/>
  <c r="L130" i="19"/>
  <c r="T130" i="19"/>
  <c r="AB130" i="19"/>
  <c r="M131" i="19"/>
  <c r="U131" i="19"/>
  <c r="AC131" i="19"/>
  <c r="N132" i="19"/>
  <c r="V132" i="19"/>
  <c r="AD132" i="19"/>
  <c r="O133" i="19"/>
  <c r="W133" i="19"/>
  <c r="H134" i="19"/>
  <c r="P134" i="19"/>
  <c r="X134" i="19"/>
  <c r="I135" i="19"/>
  <c r="Q135" i="19"/>
  <c r="Y135" i="19"/>
  <c r="J136" i="19"/>
  <c r="R136" i="19"/>
  <c r="Z136" i="19"/>
  <c r="K137" i="19"/>
  <c r="S137" i="19"/>
  <c r="AA137" i="19"/>
  <c r="L138" i="19"/>
  <c r="R86" i="19"/>
  <c r="Z91" i="19"/>
  <c r="N96" i="19"/>
  <c r="P100" i="19"/>
  <c r="Q101" i="19"/>
  <c r="M102" i="19"/>
  <c r="K103" i="19"/>
  <c r="I104" i="19"/>
  <c r="AD104" i="19"/>
  <c r="W105" i="19"/>
  <c r="N106" i="19"/>
  <c r="AC106" i="19"/>
  <c r="U107" i="19"/>
  <c r="K108" i="19"/>
  <c r="X108" i="19"/>
  <c r="M109" i="19"/>
  <c r="Z109" i="19"/>
  <c r="P110" i="19"/>
  <c r="AC110" i="19"/>
  <c r="S111" i="19"/>
  <c r="H112" i="19"/>
  <c r="U112" i="19"/>
  <c r="K113" i="19"/>
  <c r="X113" i="19"/>
  <c r="N114" i="19"/>
  <c r="Z114" i="19"/>
  <c r="P115" i="19"/>
  <c r="AC115" i="19"/>
  <c r="S116" i="19"/>
  <c r="I117" i="19"/>
  <c r="U117" i="19"/>
  <c r="K118" i="19"/>
  <c r="X118" i="19"/>
  <c r="N119" i="19"/>
  <c r="AA119" i="19"/>
  <c r="P120" i="19"/>
  <c r="AC120" i="19"/>
  <c r="Q121" i="19"/>
  <c r="AA121" i="19"/>
  <c r="M122" i="19"/>
  <c r="V122" i="19"/>
  <c r="H123" i="19"/>
  <c r="R123" i="19"/>
  <c r="AA123" i="19"/>
  <c r="M124" i="19"/>
  <c r="V124" i="19"/>
  <c r="H125" i="19"/>
  <c r="P125" i="19"/>
  <c r="X125" i="19"/>
  <c r="I126" i="19"/>
  <c r="Q126" i="19"/>
  <c r="Y126" i="19"/>
  <c r="J127" i="19"/>
  <c r="R127" i="19"/>
  <c r="Z127" i="19"/>
  <c r="K128" i="19"/>
  <c r="S128" i="19"/>
  <c r="AA128" i="19"/>
  <c r="L129" i="19"/>
  <c r="T129" i="19"/>
  <c r="AB129" i="19"/>
  <c r="M130" i="19"/>
  <c r="U130" i="19"/>
  <c r="AC130" i="19"/>
  <c r="N131" i="19"/>
  <c r="V131" i="19"/>
  <c r="AD131" i="19"/>
  <c r="O132" i="19"/>
  <c r="W132" i="19"/>
  <c r="H133" i="19"/>
  <c r="P133" i="19"/>
  <c r="X133" i="19"/>
  <c r="I134" i="19"/>
  <c r="Q134" i="19"/>
  <c r="Y134" i="19"/>
  <c r="J135" i="19"/>
  <c r="R135" i="19"/>
  <c r="Z135" i="19"/>
  <c r="K136" i="19"/>
  <c r="S136" i="19"/>
  <c r="AA136" i="19"/>
  <c r="L137" i="19"/>
  <c r="T137" i="19"/>
  <c r="AB137" i="19"/>
  <c r="M138" i="19"/>
  <c r="U138" i="19"/>
  <c r="AC138" i="19"/>
  <c r="N139" i="19"/>
  <c r="V139" i="19"/>
  <c r="AD139" i="19"/>
  <c r="O140" i="19"/>
  <c r="W140" i="19"/>
  <c r="H141" i="19"/>
  <c r="P141" i="19"/>
  <c r="X141" i="19"/>
  <c r="I142" i="19"/>
  <c r="Q142" i="19"/>
  <c r="Y142" i="19"/>
  <c r="J143" i="19"/>
  <c r="R143" i="19"/>
  <c r="Z143" i="19"/>
  <c r="K144" i="19"/>
  <c r="S144" i="19"/>
  <c r="AA144" i="19"/>
  <c r="L145" i="19"/>
  <c r="T145" i="19"/>
  <c r="AB145" i="19"/>
  <c r="M146" i="19"/>
  <c r="U146" i="19"/>
  <c r="AC146" i="19"/>
  <c r="N147" i="19"/>
  <c r="V147" i="19"/>
  <c r="AD147" i="19"/>
  <c r="O148" i="19"/>
  <c r="W148" i="19"/>
  <c r="H149" i="19"/>
  <c r="P149" i="19"/>
  <c r="X149" i="19"/>
  <c r="I150" i="19"/>
  <c r="Q150" i="19"/>
  <c r="Y150" i="19"/>
  <c r="J151" i="19"/>
  <c r="R151" i="19"/>
  <c r="Z151" i="19"/>
  <c r="K152" i="19"/>
  <c r="S152" i="19"/>
  <c r="AA152" i="19"/>
  <c r="L153" i="19"/>
  <c r="T153" i="19"/>
  <c r="AB153" i="19"/>
  <c r="M154" i="19"/>
  <c r="U154" i="19"/>
  <c r="AC154" i="19"/>
  <c r="N155" i="19"/>
  <c r="V155" i="19"/>
  <c r="AD155" i="19"/>
  <c r="O156" i="19"/>
  <c r="W156" i="19"/>
  <c r="H157" i="19"/>
  <c r="P157" i="19"/>
  <c r="J76" i="19"/>
  <c r="L88" i="19"/>
  <c r="AC92" i="19"/>
  <c r="P97" i="19"/>
  <c r="X100" i="19"/>
  <c r="V101" i="19"/>
  <c r="T102" i="19"/>
  <c r="P103" i="19"/>
  <c r="N104" i="19"/>
  <c r="K105" i="19"/>
  <c r="AA105" i="19"/>
  <c r="S106" i="19"/>
  <c r="I107" i="19"/>
  <c r="X107" i="19"/>
  <c r="N108" i="19"/>
  <c r="AA108" i="19"/>
  <c r="Q109" i="19"/>
  <c r="AC109" i="19"/>
  <c r="S110" i="19"/>
  <c r="I111" i="19"/>
  <c r="V111" i="19"/>
  <c r="L112" i="19"/>
  <c r="X112" i="19"/>
  <c r="N113" i="19"/>
  <c r="AA113" i="19"/>
  <c r="Q114" i="19"/>
  <c r="AD114" i="19"/>
  <c r="S115" i="19"/>
  <c r="I116" i="19"/>
  <c r="V116" i="19"/>
  <c r="L117" i="19"/>
  <c r="Y117" i="19"/>
  <c r="N118" i="19"/>
  <c r="AA118" i="19"/>
  <c r="Q119" i="19"/>
  <c r="AD119" i="19"/>
  <c r="T120" i="19"/>
  <c r="I121" i="19"/>
  <c r="T121" i="19"/>
  <c r="AC121" i="19"/>
  <c r="O122" i="19"/>
  <c r="Y122" i="19"/>
  <c r="K123" i="19"/>
  <c r="T123" i="19"/>
  <c r="AC123" i="19"/>
  <c r="O124" i="19"/>
  <c r="X124" i="19"/>
  <c r="J125" i="19"/>
  <c r="R125" i="19"/>
  <c r="Z125" i="19"/>
  <c r="K126" i="19"/>
  <c r="S126" i="19"/>
  <c r="AA126" i="19"/>
  <c r="L127" i="19"/>
  <c r="T127" i="19"/>
  <c r="AB127" i="19"/>
  <c r="M128" i="19"/>
  <c r="U128" i="19"/>
  <c r="AC128" i="19"/>
  <c r="N129" i="19"/>
  <c r="V129" i="19"/>
  <c r="AD129" i="19"/>
  <c r="O130" i="19"/>
  <c r="W130" i="19"/>
  <c r="H131" i="19"/>
  <c r="P131" i="19"/>
  <c r="X131" i="19"/>
  <c r="I132" i="19"/>
  <c r="Q132" i="19"/>
  <c r="Y132" i="19"/>
  <c r="J133" i="19"/>
  <c r="R133" i="19"/>
  <c r="Z133" i="19"/>
  <c r="K134" i="19"/>
  <c r="S134" i="19"/>
  <c r="AA134" i="19"/>
  <c r="L135" i="19"/>
  <c r="T135" i="19"/>
  <c r="AB135" i="19"/>
  <c r="M136" i="19"/>
  <c r="U136" i="19"/>
  <c r="AC136" i="19"/>
  <c r="N137" i="19"/>
  <c r="V137" i="19"/>
  <c r="AD137" i="19"/>
  <c r="O138" i="19"/>
  <c r="W138" i="19"/>
  <c r="H139" i="19"/>
  <c r="P139" i="19"/>
  <c r="X139" i="19"/>
  <c r="I140" i="19"/>
  <c r="Q140" i="19"/>
  <c r="Y140" i="19"/>
  <c r="J141" i="19"/>
  <c r="R141" i="19"/>
  <c r="Z141" i="19"/>
  <c r="K142" i="19"/>
  <c r="S142" i="19"/>
  <c r="AA142" i="19"/>
  <c r="L143" i="19"/>
  <c r="T143" i="19"/>
  <c r="AB143" i="19"/>
  <c r="M144" i="19"/>
  <c r="U144" i="19"/>
  <c r="AC144" i="19"/>
  <c r="N145" i="19"/>
  <c r="V145" i="19"/>
  <c r="AD145" i="19"/>
  <c r="O146" i="19"/>
  <c r="W146" i="19"/>
  <c r="H147" i="19"/>
  <c r="P147" i="19"/>
  <c r="X147" i="19"/>
  <c r="I148" i="19"/>
  <c r="Q148" i="19"/>
  <c r="Y148" i="19"/>
  <c r="J149" i="19"/>
  <c r="R149" i="19"/>
  <c r="Z149" i="19"/>
  <c r="K150" i="19"/>
  <c r="S150" i="19"/>
  <c r="AA150" i="19"/>
  <c r="L151" i="19"/>
  <c r="T151" i="19"/>
  <c r="AB151" i="19"/>
  <c r="M152" i="19"/>
  <c r="U152" i="19"/>
  <c r="AC152" i="19"/>
  <c r="N153" i="19"/>
  <c r="V153" i="19"/>
  <c r="AD153" i="19"/>
  <c r="O154" i="19"/>
  <c r="W154" i="19"/>
  <c r="H155" i="19"/>
  <c r="P155" i="19"/>
  <c r="X155" i="19"/>
  <c r="I156" i="19"/>
  <c r="Q156" i="19"/>
  <c r="Y156" i="19"/>
  <c r="J157" i="19"/>
  <c r="R157" i="19"/>
  <c r="Z157" i="19"/>
  <c r="K158" i="19"/>
  <c r="S158" i="19"/>
  <c r="AA158" i="19"/>
  <c r="P92" i="19"/>
  <c r="X105" i="19"/>
  <c r="R110" i="19"/>
  <c r="AB114" i="19"/>
  <c r="O119" i="19"/>
  <c r="J123" i="19"/>
  <c r="J126" i="19"/>
  <c r="AB128" i="19"/>
  <c r="W131" i="19"/>
  <c r="R134" i="19"/>
  <c r="AD135" i="19"/>
  <c r="W136" i="19"/>
  <c r="P137" i="19"/>
  <c r="I138" i="19"/>
  <c r="X138" i="19"/>
  <c r="M139" i="19"/>
  <c r="Z139" i="19"/>
  <c r="P140" i="19"/>
  <c r="AC140" i="19"/>
  <c r="S141" i="19"/>
  <c r="H142" i="19"/>
  <c r="U142" i="19"/>
  <c r="K143" i="19"/>
  <c r="X143" i="19"/>
  <c r="N144" i="19"/>
  <c r="Z144" i="19"/>
  <c r="P145" i="19"/>
  <c r="AC145" i="19"/>
  <c r="S146" i="19"/>
  <c r="I147" i="19"/>
  <c r="U147" i="19"/>
  <c r="K148" i="19"/>
  <c r="X148" i="19"/>
  <c r="N149" i="19"/>
  <c r="AA149" i="19"/>
  <c r="P150" i="19"/>
  <c r="AC150" i="19"/>
  <c r="S151" i="19"/>
  <c r="I152" i="19"/>
  <c r="V152" i="19"/>
  <c r="K153" i="19"/>
  <c r="X153" i="19"/>
  <c r="N154" i="19"/>
  <c r="AA154" i="19"/>
  <c r="Q155" i="19"/>
  <c r="AC155" i="19"/>
  <c r="S156" i="19"/>
  <c r="I157" i="19"/>
  <c r="V157" i="19"/>
  <c r="I158" i="19"/>
  <c r="T158" i="19"/>
  <c r="H159" i="19"/>
  <c r="Q159" i="19"/>
  <c r="Z159" i="19"/>
  <c r="L160" i="19"/>
  <c r="U160" i="19"/>
  <c r="AC160" i="19"/>
  <c r="N161" i="19"/>
  <c r="V161" i="19"/>
  <c r="AD161" i="19"/>
  <c r="O162" i="19"/>
  <c r="W162" i="19"/>
  <c r="H163" i="19"/>
  <c r="P163" i="19"/>
  <c r="X163" i="19"/>
  <c r="I164" i="19"/>
  <c r="Q164" i="19"/>
  <c r="Y164" i="19"/>
  <c r="J165" i="19"/>
  <c r="R165" i="19"/>
  <c r="Z165" i="19"/>
  <c r="K166" i="19"/>
  <c r="S166" i="19"/>
  <c r="AA166" i="19"/>
  <c r="L167" i="19"/>
  <c r="T167" i="19"/>
  <c r="AB167" i="19"/>
  <c r="M168" i="19"/>
  <c r="U168" i="19"/>
  <c r="AC168" i="19"/>
  <c r="N169" i="19"/>
  <c r="V169" i="19"/>
  <c r="AD169" i="19"/>
  <c r="O170" i="19"/>
  <c r="W170" i="19"/>
  <c r="H171" i="19"/>
  <c r="P171" i="19"/>
  <c r="X171" i="19"/>
  <c r="I172" i="19"/>
  <c r="Q172" i="19"/>
  <c r="Z96" i="19"/>
  <c r="P106" i="19"/>
  <c r="AD110" i="19"/>
  <c r="R115" i="19"/>
  <c r="AB119" i="19"/>
  <c r="S123" i="19"/>
  <c r="R126" i="19"/>
  <c r="M129" i="19"/>
  <c r="H132" i="19"/>
  <c r="Z134" i="19"/>
  <c r="I136" i="19"/>
  <c r="Y136" i="19"/>
  <c r="R137" i="19"/>
  <c r="K138" i="19"/>
  <c r="Y138" i="19"/>
  <c r="O139" i="19"/>
  <c r="AB139" i="19"/>
  <c r="R140" i="19"/>
  <c r="AD140" i="19"/>
  <c r="T141" i="19"/>
  <c r="J142" i="19"/>
  <c r="W142" i="19"/>
  <c r="M143" i="19"/>
  <c r="Y143" i="19"/>
  <c r="O144" i="19"/>
  <c r="AB144" i="19"/>
  <c r="R145" i="19"/>
  <c r="H146" i="19"/>
  <c r="T146" i="19"/>
  <c r="J147" i="19"/>
  <c r="W147" i="19"/>
  <c r="M148" i="19"/>
  <c r="Z148" i="19"/>
  <c r="O149" i="19"/>
  <c r="AB149" i="19"/>
  <c r="R150" i="19"/>
  <c r="H151" i="19"/>
  <c r="U151" i="19"/>
  <c r="J152" i="19"/>
  <c r="W152" i="19"/>
  <c r="M153" i="19"/>
  <c r="Z153" i="19"/>
  <c r="P154" i="19"/>
  <c r="AB154" i="19"/>
  <c r="R155" i="19"/>
  <c r="H156" i="19"/>
  <c r="U156" i="19"/>
  <c r="K157" i="19"/>
  <c r="W157" i="19"/>
  <c r="J158" i="19"/>
  <c r="U158" i="19"/>
  <c r="I159" i="19"/>
  <c r="R159" i="19"/>
  <c r="AA159" i="19"/>
  <c r="M160" i="19"/>
  <c r="V160" i="19"/>
  <c r="AD160" i="19"/>
  <c r="O161" i="19"/>
  <c r="W161" i="19"/>
  <c r="H162" i="19"/>
  <c r="P162" i="19"/>
  <c r="X162" i="19"/>
  <c r="I163" i="19"/>
  <c r="Q163" i="19"/>
  <c r="Y163" i="19"/>
  <c r="J164" i="19"/>
  <c r="R164" i="19"/>
  <c r="Z164" i="19"/>
  <c r="K165" i="19"/>
  <c r="S165" i="19"/>
  <c r="AA165" i="19"/>
  <c r="L166" i="19"/>
  <c r="T166" i="19"/>
  <c r="AB166" i="19"/>
  <c r="M167" i="19"/>
  <c r="U167" i="19"/>
  <c r="AC167" i="19"/>
  <c r="N168" i="19"/>
  <c r="V168" i="19"/>
  <c r="AD168" i="19"/>
  <c r="O169" i="19"/>
  <c r="W169" i="19"/>
  <c r="H170" i="19"/>
  <c r="P170" i="19"/>
  <c r="X170" i="19"/>
  <c r="S100" i="19"/>
  <c r="H107" i="19"/>
  <c r="T111" i="19"/>
  <c r="H116" i="19"/>
  <c r="R120" i="19"/>
  <c r="AB123" i="19"/>
  <c r="Z126" i="19"/>
  <c r="U129" i="19"/>
  <c r="P132" i="19"/>
  <c r="K135" i="19"/>
  <c r="L136" i="19"/>
  <c r="AB136" i="19"/>
  <c r="U137" i="19"/>
  <c r="N138" i="19"/>
  <c r="AA138" i="19"/>
  <c r="Q139" i="19"/>
  <c r="AC139" i="19"/>
  <c r="S140" i="19"/>
  <c r="I141" i="19"/>
  <c r="V141" i="19"/>
  <c r="L142" i="19"/>
  <c r="X142" i="19"/>
  <c r="N143" i="19"/>
  <c r="AA143" i="19"/>
  <c r="Q144" i="19"/>
  <c r="AD144" i="19"/>
  <c r="S145" i="19"/>
  <c r="I146" i="19"/>
  <c r="V146" i="19"/>
  <c r="L147" i="19"/>
  <c r="Y147" i="19"/>
  <c r="N148" i="19"/>
  <c r="AA148" i="19"/>
  <c r="Q149" i="19"/>
  <c r="AD149" i="19"/>
  <c r="T150" i="19"/>
  <c r="I151" i="19"/>
  <c r="V151" i="19"/>
  <c r="L152" i="19"/>
  <c r="Y152" i="19"/>
  <c r="O153" i="19"/>
  <c r="AA153" i="19"/>
  <c r="Q154" i="19"/>
  <c r="AD154" i="19"/>
  <c r="T155" i="19"/>
  <c r="J156" i="19"/>
  <c r="V156" i="19"/>
  <c r="L157" i="19"/>
  <c r="X157" i="19"/>
  <c r="L158" i="19"/>
  <c r="W158" i="19"/>
  <c r="J159" i="19"/>
  <c r="S159" i="19"/>
  <c r="AB159" i="19"/>
  <c r="N160" i="19"/>
  <c r="W160" i="19"/>
  <c r="H161" i="19"/>
  <c r="P161" i="19"/>
  <c r="X161" i="19"/>
  <c r="I162" i="19"/>
  <c r="Q162" i="19"/>
  <c r="Y162" i="19"/>
  <c r="J163" i="19"/>
  <c r="R163" i="19"/>
  <c r="Z163" i="19"/>
  <c r="K164" i="19"/>
  <c r="S164" i="19"/>
  <c r="AA164" i="19"/>
  <c r="L165" i="19"/>
  <c r="T165" i="19"/>
  <c r="AB165" i="19"/>
  <c r="M166" i="19"/>
  <c r="U166" i="19"/>
  <c r="AC166" i="19"/>
  <c r="N167" i="19"/>
  <c r="V167" i="19"/>
  <c r="AD167" i="19"/>
  <c r="O168" i="19"/>
  <c r="W168" i="19"/>
  <c r="H169" i="19"/>
  <c r="P169" i="19"/>
  <c r="X169" i="19"/>
  <c r="I170" i="19"/>
  <c r="Q170" i="19"/>
  <c r="Y170" i="19"/>
  <c r="J171" i="19"/>
  <c r="R171" i="19"/>
  <c r="Z171" i="19"/>
  <c r="K172" i="19"/>
  <c r="S172" i="19"/>
  <c r="AA172" i="19"/>
  <c r="L173" i="19"/>
  <c r="T173" i="19"/>
  <c r="AB173" i="19"/>
  <c r="M174" i="19"/>
  <c r="U174" i="19"/>
  <c r="AC174" i="19"/>
  <c r="N175" i="19"/>
  <c r="V175" i="19"/>
  <c r="AD175" i="19"/>
  <c r="O176" i="19"/>
  <c r="W176" i="19"/>
  <c r="H177" i="19"/>
  <c r="P177" i="19"/>
  <c r="X177" i="19"/>
  <c r="I178" i="19"/>
  <c r="Q178" i="19"/>
  <c r="Y178" i="19"/>
  <c r="J179" i="19"/>
  <c r="R179" i="19"/>
  <c r="Z179" i="19"/>
  <c r="K180" i="19"/>
  <c r="S180" i="19"/>
  <c r="AA180" i="19"/>
  <c r="L181" i="19"/>
  <c r="T181" i="19"/>
  <c r="AB181" i="19"/>
  <c r="M182" i="19"/>
  <c r="U182" i="19"/>
  <c r="AC182" i="19"/>
  <c r="N183" i="19"/>
  <c r="V183" i="19"/>
  <c r="AD183" i="19"/>
  <c r="O184" i="19"/>
  <c r="W184" i="19"/>
  <c r="H185" i="19"/>
  <c r="P185" i="19"/>
  <c r="S101" i="19"/>
  <c r="W107" i="19"/>
  <c r="J112" i="19"/>
  <c r="T116" i="19"/>
  <c r="H121" i="19"/>
  <c r="N124" i="19"/>
  <c r="K127" i="19"/>
  <c r="AC129" i="19"/>
  <c r="X132" i="19"/>
  <c r="S135" i="19"/>
  <c r="N136" i="19"/>
  <c r="AD136" i="19"/>
  <c r="W137" i="19"/>
  <c r="P138" i="19"/>
  <c r="AB138" i="19"/>
  <c r="R139" i="19"/>
  <c r="H140" i="19"/>
  <c r="U140" i="19"/>
  <c r="K141" i="19"/>
  <c r="W141" i="19"/>
  <c r="M142" i="19"/>
  <c r="Z142" i="19"/>
  <c r="P143" i="19"/>
  <c r="AC143" i="19"/>
  <c r="R144" i="19"/>
  <c r="H145" i="19"/>
  <c r="U145" i="19"/>
  <c r="K146" i="19"/>
  <c r="X146" i="19"/>
  <c r="M147" i="19"/>
  <c r="Z147" i="19"/>
  <c r="P148" i="19"/>
  <c r="AC148" i="19"/>
  <c r="S149" i="19"/>
  <c r="H150" i="19"/>
  <c r="U150" i="19"/>
  <c r="K151" i="19"/>
  <c r="X151" i="19"/>
  <c r="N152" i="19"/>
  <c r="Z152" i="19"/>
  <c r="P153" i="19"/>
  <c r="AC153" i="19"/>
  <c r="S154" i="19"/>
  <c r="I155" i="19"/>
  <c r="U155" i="19"/>
  <c r="K156" i="19"/>
  <c r="X156" i="19"/>
  <c r="N157" i="19"/>
  <c r="Y157" i="19"/>
  <c r="M158" i="19"/>
  <c r="X158" i="19"/>
  <c r="K159" i="19"/>
  <c r="T159" i="19"/>
  <c r="AC159" i="19"/>
  <c r="O160" i="19"/>
  <c r="X160" i="19"/>
  <c r="I161" i="19"/>
  <c r="Q161" i="19"/>
  <c r="Y161" i="19"/>
  <c r="J162" i="19"/>
  <c r="R162" i="19"/>
  <c r="Z162" i="19"/>
  <c r="K163" i="19"/>
  <c r="S163" i="19"/>
  <c r="AA163" i="19"/>
  <c r="L164" i="19"/>
  <c r="T164" i="19"/>
  <c r="AB164" i="19"/>
  <c r="M165" i="19"/>
  <c r="U165" i="19"/>
  <c r="AC165" i="19"/>
  <c r="N166" i="19"/>
  <c r="V166" i="19"/>
  <c r="AD166" i="19"/>
  <c r="O167" i="19"/>
  <c r="W167" i="19"/>
  <c r="H168" i="19"/>
  <c r="P168" i="19"/>
  <c r="X168" i="19"/>
  <c r="I169" i="19"/>
  <c r="Q169" i="19"/>
  <c r="Y169" i="19"/>
  <c r="P102" i="19"/>
  <c r="L108" i="19"/>
  <c r="W112" i="19"/>
  <c r="J117" i="19"/>
  <c r="S121" i="19"/>
  <c r="W124" i="19"/>
  <c r="S127" i="19"/>
  <c r="N130" i="19"/>
  <c r="I133" i="19"/>
  <c r="V135" i="19"/>
  <c r="O136" i="19"/>
  <c r="H137" i="19"/>
  <c r="X137" i="19"/>
  <c r="Q138" i="19"/>
  <c r="AD138" i="19"/>
  <c r="T139" i="19"/>
  <c r="J140" i="19"/>
  <c r="V140" i="19"/>
  <c r="L141" i="19"/>
  <c r="Y141" i="19"/>
  <c r="O142" i="19"/>
  <c r="AB142" i="19"/>
  <c r="Q143" i="19"/>
  <c r="AD143" i="19"/>
  <c r="T144" i="19"/>
  <c r="J145" i="19"/>
  <c r="W145" i="19"/>
  <c r="L146" i="19"/>
  <c r="Y146" i="19"/>
  <c r="O147" i="19"/>
  <c r="AB147" i="19"/>
  <c r="R148" i="19"/>
  <c r="AD148" i="19"/>
  <c r="T149" i="19"/>
  <c r="J150" i="19"/>
  <c r="W150" i="19"/>
  <c r="M151" i="19"/>
  <c r="Y151" i="19"/>
  <c r="O152" i="19"/>
  <c r="AB152" i="19"/>
  <c r="R153" i="19"/>
  <c r="H154" i="19"/>
  <c r="T154" i="19"/>
  <c r="J155" i="19"/>
  <c r="W155" i="19"/>
  <c r="M156" i="19"/>
  <c r="Z156" i="19"/>
  <c r="O157" i="19"/>
  <c r="AA157" i="19"/>
  <c r="O158" i="19"/>
  <c r="Y158" i="19"/>
  <c r="L159" i="19"/>
  <c r="U159" i="19"/>
  <c r="AD159" i="19"/>
  <c r="Q160" i="19"/>
  <c r="Y160" i="19"/>
  <c r="J161" i="19"/>
  <c r="R161" i="19"/>
  <c r="Z161" i="19"/>
  <c r="K162" i="19"/>
  <c r="S162" i="19"/>
  <c r="AA162" i="19"/>
  <c r="L163" i="19"/>
  <c r="T163" i="19"/>
  <c r="AB163" i="19"/>
  <c r="M164" i="19"/>
  <c r="U164" i="19"/>
  <c r="AC164" i="19"/>
  <c r="N165" i="19"/>
  <c r="V165" i="19"/>
  <c r="AD165" i="19"/>
  <c r="O166" i="19"/>
  <c r="W166" i="19"/>
  <c r="H167" i="19"/>
  <c r="P167" i="19"/>
  <c r="X167" i="19"/>
  <c r="I168" i="19"/>
  <c r="Q168" i="19"/>
  <c r="Y168" i="19"/>
  <c r="J169" i="19"/>
  <c r="R169" i="19"/>
  <c r="Z169" i="19"/>
  <c r="K170" i="19"/>
  <c r="S170" i="19"/>
  <c r="AA170" i="19"/>
  <c r="L171" i="19"/>
  <c r="T171" i="19"/>
  <c r="N103" i="19"/>
  <c r="Y108" i="19"/>
  <c r="M113" i="19"/>
  <c r="W117" i="19"/>
  <c r="AB121" i="19"/>
  <c r="I125" i="19"/>
  <c r="AA127" i="19"/>
  <c r="V130" i="19"/>
  <c r="Q133" i="19"/>
  <c r="X135" i="19"/>
  <c r="Q136" i="19"/>
  <c r="J137" i="19"/>
  <c r="Z137" i="19"/>
  <c r="S138" i="19"/>
  <c r="I139" i="19"/>
  <c r="U139" i="19"/>
  <c r="K140" i="19"/>
  <c r="X140" i="19"/>
  <c r="N141" i="19"/>
  <c r="AA141" i="19"/>
  <c r="P142" i="19"/>
  <c r="AC142" i="19"/>
  <c r="S143" i="19"/>
  <c r="I144" i="19"/>
  <c r="V144" i="19"/>
  <c r="K145" i="19"/>
  <c r="X145" i="19"/>
  <c r="N146" i="19"/>
  <c r="AA146" i="19"/>
  <c r="Q147" i="19"/>
  <c r="AC147" i="19"/>
  <c r="S148" i="19"/>
  <c r="I149" i="19"/>
  <c r="V149" i="19"/>
  <c r="L150" i="19"/>
  <c r="X150" i="19"/>
  <c r="N151" i="19"/>
  <c r="AA151" i="19"/>
  <c r="Q152" i="19"/>
  <c r="AD152" i="19"/>
  <c r="S153" i="19"/>
  <c r="I154" i="19"/>
  <c r="V154" i="19"/>
  <c r="L155" i="19"/>
  <c r="Y155" i="19"/>
  <c r="N156" i="19"/>
  <c r="AA156" i="19"/>
  <c r="Q157" i="19"/>
  <c r="AB157" i="19"/>
  <c r="P158" i="19"/>
  <c r="Z158" i="19"/>
  <c r="M159" i="19"/>
  <c r="V159" i="19"/>
  <c r="I160" i="19"/>
  <c r="R160" i="19"/>
  <c r="Z160" i="19"/>
  <c r="K161" i="19"/>
  <c r="S161" i="19"/>
  <c r="AA161" i="19"/>
  <c r="L162" i="19"/>
  <c r="T162" i="19"/>
  <c r="AB162" i="19"/>
  <c r="M163" i="19"/>
  <c r="U163" i="19"/>
  <c r="AC163" i="19"/>
  <c r="N164" i="19"/>
  <c r="V164" i="19"/>
  <c r="AD164" i="19"/>
  <c r="O165" i="19"/>
  <c r="W165" i="19"/>
  <c r="H166" i="19"/>
  <c r="P166" i="19"/>
  <c r="X166" i="19"/>
  <c r="I167" i="19"/>
  <c r="Q167" i="19"/>
  <c r="Y167" i="19"/>
  <c r="J168" i="19"/>
  <c r="R168" i="19"/>
  <c r="Z168" i="19"/>
  <c r="K169" i="19"/>
  <c r="S169" i="19"/>
  <c r="AA169" i="19"/>
  <c r="L170" i="19"/>
  <c r="T170" i="19"/>
  <c r="AB170" i="19"/>
  <c r="M171" i="19"/>
  <c r="U171" i="19"/>
  <c r="AC171" i="19"/>
  <c r="N172" i="19"/>
  <c r="V172" i="19"/>
  <c r="AD172" i="19"/>
  <c r="O173" i="19"/>
  <c r="W173" i="19"/>
  <c r="H174" i="19"/>
  <c r="P174" i="19"/>
  <c r="X174" i="19"/>
  <c r="I175" i="19"/>
  <c r="Q175" i="19"/>
  <c r="Y175" i="19"/>
  <c r="J176" i="19"/>
  <c r="R176" i="19"/>
  <c r="Z176" i="19"/>
  <c r="K177" i="19"/>
  <c r="S177" i="19"/>
  <c r="AA177" i="19"/>
  <c r="L178" i="19"/>
  <c r="T178" i="19"/>
  <c r="AB178" i="19"/>
  <c r="M179" i="19"/>
  <c r="U179" i="19"/>
  <c r="AC179" i="19"/>
  <c r="N180" i="19"/>
  <c r="V180" i="19"/>
  <c r="AD180" i="19"/>
  <c r="O87" i="19"/>
  <c r="H105" i="19"/>
  <c r="AB109" i="19"/>
  <c r="O114" i="19"/>
  <c r="Z118" i="19"/>
  <c r="W122" i="19"/>
  <c r="Y125" i="19"/>
  <c r="T128" i="19"/>
  <c r="O131" i="19"/>
  <c r="J134" i="19"/>
  <c r="AC135" i="19"/>
  <c r="V136" i="19"/>
  <c r="O137" i="19"/>
  <c r="H138" i="19"/>
  <c r="V138" i="19"/>
  <c r="L139" i="19"/>
  <c r="Y139" i="19"/>
  <c r="N140" i="19"/>
  <c r="AA140" i="19"/>
  <c r="Q141" i="19"/>
  <c r="AD141" i="19"/>
  <c r="T142" i="19"/>
  <c r="I143" i="19"/>
  <c r="V143" i="19"/>
  <c r="L144" i="19"/>
  <c r="Y144" i="19"/>
  <c r="O145" i="19"/>
  <c r="AA145" i="19"/>
  <c r="Q146" i="19"/>
  <c r="AD146" i="19"/>
  <c r="T147" i="19"/>
  <c r="J148" i="19"/>
  <c r="V148" i="19"/>
  <c r="L149" i="19"/>
  <c r="Y149" i="19"/>
  <c r="O150" i="19"/>
  <c r="AB150" i="19"/>
  <c r="Q151" i="19"/>
  <c r="AD151" i="19"/>
  <c r="T152" i="19"/>
  <c r="J153" i="19"/>
  <c r="W153" i="19"/>
  <c r="L154" i="19"/>
  <c r="Y154" i="19"/>
  <c r="O155" i="19"/>
  <c r="AB155" i="19"/>
  <c r="R156" i="19"/>
  <c r="AD156" i="19"/>
  <c r="T157" i="19"/>
  <c r="H158" i="19"/>
  <c r="R158" i="19"/>
  <c r="AC158" i="19"/>
  <c r="P159" i="19"/>
  <c r="Y159" i="19"/>
  <c r="K160" i="19"/>
  <c r="T160" i="19"/>
  <c r="AB160" i="19"/>
  <c r="M161" i="19"/>
  <c r="U161" i="19"/>
  <c r="AC161" i="19"/>
  <c r="N162" i="19"/>
  <c r="V162" i="19"/>
  <c r="AD162" i="19"/>
  <c r="O163" i="19"/>
  <c r="W163" i="19"/>
  <c r="H164" i="19"/>
  <c r="P164" i="19"/>
  <c r="X164" i="19"/>
  <c r="I165" i="19"/>
  <c r="Q165" i="19"/>
  <c r="Y165" i="19"/>
  <c r="J166" i="19"/>
  <c r="R166" i="19"/>
  <c r="Z166" i="19"/>
  <c r="K167" i="19"/>
  <c r="S167" i="19"/>
  <c r="AA167" i="19"/>
  <c r="L168" i="19"/>
  <c r="T168" i="19"/>
  <c r="AB168" i="19"/>
  <c r="M169" i="19"/>
  <c r="U169" i="19"/>
  <c r="AC169" i="19"/>
  <c r="N170" i="19"/>
  <c r="V170" i="19"/>
  <c r="AD170" i="19"/>
  <c r="O171" i="19"/>
  <c r="W171" i="19"/>
  <c r="H172" i="19"/>
  <c r="P172" i="19"/>
  <c r="X172" i="19"/>
  <c r="I173" i="19"/>
  <c r="Q173" i="19"/>
  <c r="Y173" i="19"/>
  <c r="J174" i="19"/>
  <c r="R174" i="19"/>
  <c r="Z174" i="19"/>
  <c r="K175" i="19"/>
  <c r="S175" i="19"/>
  <c r="AA175" i="19"/>
  <c r="L176" i="19"/>
  <c r="T176" i="19"/>
  <c r="AB176" i="19"/>
  <c r="M177" i="19"/>
  <c r="U177" i="19"/>
  <c r="AC177" i="19"/>
  <c r="N178" i="19"/>
  <c r="V178" i="19"/>
  <c r="AD178" i="19"/>
  <c r="O179" i="19"/>
  <c r="W179" i="19"/>
  <c r="H180" i="19"/>
  <c r="P180" i="19"/>
  <c r="X180" i="19"/>
  <c r="I181" i="19"/>
  <c r="Q181" i="19"/>
  <c r="Y181" i="19"/>
  <c r="J182" i="19"/>
  <c r="R182" i="19"/>
  <c r="Z182" i="19"/>
  <c r="K183" i="19"/>
  <c r="S183" i="19"/>
  <c r="AA183" i="19"/>
  <c r="L184" i="19"/>
  <c r="T184" i="19"/>
  <c r="AB184" i="19"/>
  <c r="M185" i="19"/>
  <c r="U185" i="19"/>
  <c r="N12" i="19"/>
  <c r="T211" i="19"/>
  <c r="AA210" i="19"/>
  <c r="S210" i="19"/>
  <c r="K210" i="19"/>
  <c r="R209" i="19"/>
  <c r="Q208" i="19"/>
  <c r="X207" i="19"/>
  <c r="H207" i="19"/>
  <c r="O206" i="19"/>
  <c r="N205" i="19"/>
  <c r="U204" i="19"/>
  <c r="AB203" i="19"/>
  <c r="L203" i="19"/>
  <c r="S202" i="19"/>
  <c r="Z201" i="19"/>
  <c r="R201" i="19"/>
  <c r="J201" i="19"/>
  <c r="Y200" i="19"/>
  <c r="Q200" i="19"/>
  <c r="I200" i="19"/>
  <c r="P199" i="19"/>
  <c r="H199" i="19"/>
  <c r="W198" i="19"/>
  <c r="O198" i="19"/>
  <c r="AD197" i="19"/>
  <c r="V197" i="19"/>
  <c r="N197" i="19"/>
  <c r="AC196" i="19"/>
  <c r="U196" i="19"/>
  <c r="M196" i="19"/>
  <c r="AB195" i="19"/>
  <c r="T195" i="19"/>
  <c r="L195" i="19"/>
  <c r="AA194" i="19"/>
  <c r="S194" i="19"/>
  <c r="K194" i="19"/>
  <c r="Z193" i="19"/>
  <c r="R193" i="19"/>
  <c r="J193" i="19"/>
  <c r="Y192" i="19"/>
  <c r="Q192" i="19"/>
  <c r="I192" i="19"/>
  <c r="X191" i="19"/>
  <c r="P191" i="19"/>
  <c r="H191" i="19"/>
  <c r="W190" i="19"/>
  <c r="O190" i="19"/>
  <c r="AD189" i="19"/>
  <c r="V189" i="19"/>
  <c r="N189" i="19"/>
  <c r="AC188" i="19"/>
  <c r="U188" i="19"/>
  <c r="M188" i="19"/>
  <c r="AB187" i="19"/>
  <c r="T187" i="19"/>
  <c r="L187" i="19"/>
  <c r="AA186" i="19"/>
  <c r="S186" i="19"/>
  <c r="K186" i="19"/>
  <c r="Z185" i="19"/>
  <c r="Q185" i="19"/>
  <c r="AC184" i="19"/>
  <c r="R184" i="19"/>
  <c r="H184" i="19"/>
  <c r="T183" i="19"/>
  <c r="I183" i="19"/>
  <c r="V182" i="19"/>
  <c r="K182" i="19"/>
  <c r="W181" i="19"/>
  <c r="M181" i="19"/>
  <c r="W180" i="19"/>
  <c r="J180" i="19"/>
  <c r="T179" i="19"/>
  <c r="H179" i="19"/>
  <c r="R178" i="19"/>
  <c r="AB177" i="19"/>
  <c r="O177" i="19"/>
  <c r="Y176" i="19"/>
  <c r="M176" i="19"/>
  <c r="W175" i="19"/>
  <c r="J175" i="19"/>
  <c r="T174" i="19"/>
  <c r="AD173" i="19"/>
  <c r="R173" i="19"/>
  <c r="AB172" i="19"/>
  <c r="M172" i="19"/>
  <c r="S171" i="19"/>
  <c r="R170" i="19"/>
  <c r="K168" i="19"/>
  <c r="P165" i="19"/>
  <c r="U162" i="19"/>
  <c r="X159" i="19"/>
  <c r="Z155" i="19"/>
  <c r="P151" i="19"/>
  <c r="AB146" i="19"/>
  <c r="R142" i="19"/>
  <c r="AC137" i="19"/>
  <c r="N122" i="19"/>
  <c r="W12" i="19"/>
  <c r="AC211" i="19"/>
  <c r="AD12" i="19"/>
  <c r="V12" i="19"/>
  <c r="AB211" i="19"/>
  <c r="L211" i="19"/>
  <c r="Z209" i="19"/>
  <c r="J209" i="19"/>
  <c r="Y208" i="19"/>
  <c r="I208" i="19"/>
  <c r="P207" i="19"/>
  <c r="W206" i="19"/>
  <c r="AD205" i="19"/>
  <c r="V205" i="19"/>
  <c r="AC204" i="19"/>
  <c r="M204" i="19"/>
  <c r="T203" i="19"/>
  <c r="AA202" i="19"/>
  <c r="K202" i="19"/>
  <c r="X199" i="19"/>
  <c r="AC12" i="19"/>
  <c r="U12" i="19"/>
  <c r="M12" i="19"/>
  <c r="AA211" i="19"/>
  <c r="S211" i="19"/>
  <c r="K211" i="19"/>
  <c r="Z210" i="19"/>
  <c r="R210" i="19"/>
  <c r="J210" i="19"/>
  <c r="Y209" i="19"/>
  <c r="Q209" i="19"/>
  <c r="I209" i="19"/>
  <c r="X208" i="19"/>
  <c r="P208" i="19"/>
  <c r="H208" i="19"/>
  <c r="W207" i="19"/>
  <c r="O207" i="19"/>
  <c r="AD206" i="19"/>
  <c r="V206" i="19"/>
  <c r="N206" i="19"/>
  <c r="AC205" i="19"/>
  <c r="U205" i="19"/>
  <c r="M205" i="19"/>
  <c r="AB204" i="19"/>
  <c r="T204" i="19"/>
  <c r="L204" i="19"/>
  <c r="AA203" i="19"/>
  <c r="S203" i="19"/>
  <c r="K203" i="19"/>
  <c r="Z202" i="19"/>
  <c r="R202" i="19"/>
  <c r="J202" i="19"/>
  <c r="Y201" i="19"/>
  <c r="Q201" i="19"/>
  <c r="I201" i="19"/>
  <c r="X200" i="19"/>
  <c r="P200" i="19"/>
  <c r="H200" i="19"/>
  <c r="W199" i="19"/>
  <c r="O199" i="19"/>
  <c r="AD198" i="19"/>
  <c r="V198" i="19"/>
  <c r="N198" i="19"/>
  <c r="AC197" i="19"/>
  <c r="U197" i="19"/>
  <c r="M197" i="19"/>
  <c r="AB196" i="19"/>
  <c r="T196" i="19"/>
  <c r="L196" i="19"/>
  <c r="AA195" i="19"/>
  <c r="S195" i="19"/>
  <c r="K195" i="19"/>
  <c r="Z194" i="19"/>
  <c r="R194" i="19"/>
  <c r="J194" i="19"/>
  <c r="Y193" i="19"/>
  <c r="Q193" i="19"/>
  <c r="I193" i="19"/>
  <c r="X192" i="19"/>
  <c r="P192" i="19"/>
  <c r="H192" i="19"/>
  <c r="W191" i="19"/>
  <c r="O191" i="19"/>
  <c r="AD190" i="19"/>
  <c r="V190" i="19"/>
  <c r="N190" i="19"/>
  <c r="AC189" i="19"/>
  <c r="U189" i="19"/>
  <c r="M189" i="19"/>
  <c r="AB188" i="19"/>
  <c r="T188" i="19"/>
  <c r="L188" i="19"/>
  <c r="AA187" i="19"/>
  <c r="S187" i="19"/>
  <c r="K187" i="19"/>
  <c r="Z186" i="19"/>
  <c r="R186" i="19"/>
  <c r="J186" i="19"/>
  <c r="Y185" i="19"/>
  <c r="O185" i="19"/>
  <c r="AA184" i="19"/>
  <c r="Q184" i="19"/>
  <c r="AC183" i="19"/>
  <c r="R183" i="19"/>
  <c r="H183" i="19"/>
  <c r="T182" i="19"/>
  <c r="I182" i="19"/>
  <c r="V181" i="19"/>
  <c r="K181" i="19"/>
  <c r="U180" i="19"/>
  <c r="I180" i="19"/>
  <c r="S179" i="19"/>
  <c r="AC178" i="19"/>
  <c r="P178" i="19"/>
  <c r="Z177" i="19"/>
  <c r="N177" i="19"/>
  <c r="X176" i="19"/>
  <c r="K176" i="19"/>
  <c r="U175" i="19"/>
  <c r="H175" i="19"/>
  <c r="S174" i="19"/>
  <c r="AC173" i="19"/>
  <c r="P173" i="19"/>
  <c r="Z172" i="19"/>
  <c r="L172" i="19"/>
  <c r="Q171" i="19"/>
  <c r="M170" i="19"/>
  <c r="Z167" i="19"/>
  <c r="H165" i="19"/>
  <c r="M162" i="19"/>
  <c r="N159" i="19"/>
  <c r="M155" i="19"/>
  <c r="Z150" i="19"/>
  <c r="P146" i="19"/>
  <c r="AB141" i="19"/>
  <c r="M137" i="19"/>
  <c r="M118" i="19"/>
  <c r="L12" i="19"/>
  <c r="Z211" i="19"/>
  <c r="R211" i="19"/>
  <c r="J211" i="19"/>
  <c r="Y210" i="19"/>
  <c r="Q210" i="19"/>
  <c r="I210" i="19"/>
  <c r="X209" i="19"/>
  <c r="P209" i="19"/>
  <c r="H209" i="19"/>
  <c r="W208" i="19"/>
  <c r="O208" i="19"/>
  <c r="AD207" i="19"/>
  <c r="V207" i="19"/>
  <c r="N207" i="19"/>
  <c r="AC206" i="19"/>
  <c r="U206" i="19"/>
  <c r="M206" i="19"/>
  <c r="AB205" i="19"/>
  <c r="T205" i="19"/>
  <c r="L205" i="19"/>
  <c r="AA204" i="19"/>
  <c r="S204" i="19"/>
  <c r="K204" i="19"/>
  <c r="Z203" i="19"/>
  <c r="R203" i="19"/>
  <c r="J203" i="19"/>
  <c r="Y202" i="19"/>
  <c r="Q202" i="19"/>
  <c r="I202" i="19"/>
  <c r="X201" i="19"/>
  <c r="P201" i="19"/>
  <c r="H201" i="19"/>
  <c r="W200" i="19"/>
  <c r="O200" i="19"/>
  <c r="AD199" i="19"/>
  <c r="V199" i="19"/>
  <c r="N199" i="19"/>
  <c r="AC198" i="19"/>
  <c r="U198" i="19"/>
  <c r="M198" i="19"/>
  <c r="AB197" i="19"/>
  <c r="T197" i="19"/>
  <c r="L197" i="19"/>
  <c r="AA196" i="19"/>
  <c r="S196" i="19"/>
  <c r="K196" i="19"/>
  <c r="Z195" i="19"/>
  <c r="R195" i="19"/>
  <c r="J195" i="19"/>
  <c r="Y194" i="19"/>
  <c r="Q194" i="19"/>
  <c r="I194" i="19"/>
  <c r="X193" i="19"/>
  <c r="P193" i="19"/>
  <c r="H193" i="19"/>
  <c r="W192" i="19"/>
  <c r="O192" i="19"/>
  <c r="AD191" i="19"/>
  <c r="V191" i="19"/>
  <c r="N191" i="19"/>
  <c r="AC190" i="19"/>
  <c r="U190" i="19"/>
  <c r="M190" i="19"/>
  <c r="AB189" i="19"/>
  <c r="T189" i="19"/>
  <c r="L189" i="19"/>
  <c r="AA188" i="19"/>
  <c r="S188" i="19"/>
  <c r="K188" i="19"/>
  <c r="Z187" i="19"/>
  <c r="R187" i="19"/>
  <c r="J187" i="19"/>
  <c r="Y186" i="19"/>
  <c r="Q186" i="19"/>
  <c r="I186" i="19"/>
  <c r="X185" i="19"/>
  <c r="N185" i="19"/>
  <c r="Z184" i="19"/>
  <c r="P184" i="19"/>
  <c r="AB183" i="19"/>
  <c r="Q183" i="19"/>
  <c r="AD182" i="19"/>
  <c r="S182" i="19"/>
  <c r="H182" i="19"/>
  <c r="U181" i="19"/>
  <c r="J181" i="19"/>
  <c r="T180" i="19"/>
  <c r="AD179" i="19"/>
  <c r="Q179" i="19"/>
  <c r="AA178" i="19"/>
  <c r="O178" i="19"/>
  <c r="Y177" i="19"/>
  <c r="L177" i="19"/>
  <c r="V176" i="19"/>
  <c r="I176" i="19"/>
  <c r="T175" i="19"/>
  <c r="AD174" i="19"/>
  <c r="Q174" i="19"/>
  <c r="AA173" i="19"/>
  <c r="N173" i="19"/>
  <c r="Y172" i="19"/>
  <c r="J172" i="19"/>
  <c r="N171" i="19"/>
  <c r="J170" i="19"/>
  <c r="R167" i="19"/>
  <c r="W164" i="19"/>
  <c r="AB161" i="19"/>
  <c r="AB158" i="19"/>
  <c r="X154" i="19"/>
  <c r="M150" i="19"/>
  <c r="Z145" i="19"/>
  <c r="O141" i="19"/>
  <c r="T136" i="19"/>
  <c r="Y113" i="19"/>
  <c r="K12" i="19"/>
  <c r="Y211" i="19"/>
  <c r="Q211" i="19"/>
  <c r="I211" i="19"/>
  <c r="X210" i="19"/>
  <c r="P210" i="19"/>
  <c r="H210" i="19"/>
  <c r="W209" i="19"/>
  <c r="O209" i="19"/>
  <c r="AD208" i="19"/>
  <c r="V208" i="19"/>
  <c r="N208" i="19"/>
  <c r="AC207" i="19"/>
  <c r="U207" i="19"/>
  <c r="M207" i="19"/>
  <c r="AB206" i="19"/>
  <c r="T206" i="19"/>
  <c r="L206" i="19"/>
  <c r="AA205" i="19"/>
  <c r="S205" i="19"/>
  <c r="K205" i="19"/>
  <c r="Z204" i="19"/>
  <c r="R204" i="19"/>
  <c r="J204" i="19"/>
  <c r="Y203" i="19"/>
  <c r="Q203" i="19"/>
  <c r="I203" i="19"/>
  <c r="X202" i="19"/>
  <c r="P202" i="19"/>
  <c r="H202" i="19"/>
  <c r="W201" i="19"/>
  <c r="O201" i="19"/>
  <c r="AD200" i="19"/>
  <c r="V200" i="19"/>
  <c r="N200" i="19"/>
  <c r="AC199" i="19"/>
  <c r="U199" i="19"/>
  <c r="M199" i="19"/>
  <c r="AB198" i="19"/>
  <c r="T198" i="19"/>
  <c r="L198" i="19"/>
  <c r="AA197" i="19"/>
  <c r="S197" i="19"/>
  <c r="K197" i="19"/>
  <c r="Z196" i="19"/>
  <c r="R196" i="19"/>
  <c r="J196" i="19"/>
  <c r="Y195" i="19"/>
  <c r="Q195" i="19"/>
  <c r="I195" i="19"/>
  <c r="X194" i="19"/>
  <c r="P194" i="19"/>
  <c r="H194" i="19"/>
  <c r="W193" i="19"/>
  <c r="O193" i="19"/>
  <c r="AD192" i="19"/>
  <c r="V192" i="19"/>
  <c r="N192" i="19"/>
  <c r="AC191" i="19"/>
  <c r="U191" i="19"/>
  <c r="M191" i="19"/>
  <c r="AB190" i="19"/>
  <c r="T190" i="19"/>
  <c r="L190" i="19"/>
  <c r="AA189" i="19"/>
  <c r="S189" i="19"/>
  <c r="K189" i="19"/>
  <c r="Z188" i="19"/>
  <c r="R188" i="19"/>
  <c r="J188" i="19"/>
  <c r="Y187" i="19"/>
  <c r="Q187" i="19"/>
  <c r="I187" i="19"/>
  <c r="X186" i="19"/>
  <c r="P186" i="19"/>
  <c r="H186" i="19"/>
  <c r="W185" i="19"/>
  <c r="L185" i="19"/>
  <c r="Y184" i="19"/>
  <c r="N184" i="19"/>
  <c r="Z183" i="19"/>
  <c r="P183" i="19"/>
  <c r="AB182" i="19"/>
  <c r="Q182" i="19"/>
  <c r="AD181" i="19"/>
  <c r="S181" i="19"/>
  <c r="H181" i="19"/>
  <c r="R180" i="19"/>
  <c r="AB179" i="19"/>
  <c r="P179" i="19"/>
  <c r="Z178" i="19"/>
  <c r="M178" i="19"/>
  <c r="W177" i="19"/>
  <c r="J177" i="19"/>
  <c r="U176" i="19"/>
  <c r="H176" i="19"/>
  <c r="R175" i="19"/>
  <c r="AB174" i="19"/>
  <c r="O174" i="19"/>
  <c r="Z173" i="19"/>
  <c r="M173" i="19"/>
  <c r="W172" i="19"/>
  <c r="AD171" i="19"/>
  <c r="K171" i="19"/>
  <c r="AB169" i="19"/>
  <c r="J167" i="19"/>
  <c r="O164" i="19"/>
  <c r="T161" i="19"/>
  <c r="Q158" i="19"/>
  <c r="K154" i="19"/>
  <c r="W149" i="19"/>
  <c r="M145" i="19"/>
  <c r="Z140" i="19"/>
  <c r="AA135" i="19"/>
  <c r="O109" i="19"/>
  <c r="H12" i="19"/>
  <c r="D6" i="18" l="1"/>
  <c r="E30" i="18" l="1"/>
  <c r="G19" i="18"/>
  <c r="O19" i="18"/>
  <c r="M15" i="18"/>
  <c r="N16" i="18"/>
  <c r="H18" i="18"/>
  <c r="I19" i="18"/>
  <c r="J20" i="18"/>
  <c r="K21" i="18"/>
  <c r="L22" i="18"/>
  <c r="M23" i="18"/>
  <c r="H14" i="18"/>
  <c r="M16" i="18"/>
  <c r="L23" i="18"/>
  <c r="E31" i="18"/>
  <c r="G20" i="18"/>
  <c r="O20" i="18"/>
  <c r="N15" i="18"/>
  <c r="H17" i="18"/>
  <c r="I18" i="18"/>
  <c r="J19" i="18"/>
  <c r="K20" i="18"/>
  <c r="L21" i="18"/>
  <c r="M22" i="18"/>
  <c r="N23" i="18"/>
  <c r="E29" i="18"/>
  <c r="N17" i="18"/>
  <c r="N14" i="18"/>
  <c r="E32" i="18"/>
  <c r="G21" i="18"/>
  <c r="O21" i="18"/>
  <c r="H16" i="18"/>
  <c r="I17" i="18"/>
  <c r="J18" i="18"/>
  <c r="K19" i="18"/>
  <c r="L20" i="18"/>
  <c r="M21" i="18"/>
  <c r="N22" i="18"/>
  <c r="I14" i="18"/>
  <c r="L15" i="18"/>
  <c r="J21" i="18"/>
  <c r="E33" i="18"/>
  <c r="F22" i="18"/>
  <c r="G22" i="18"/>
  <c r="H15" i="18"/>
  <c r="I16" i="18"/>
  <c r="J17" i="18"/>
  <c r="K18" i="18"/>
  <c r="L19" i="18"/>
  <c r="M20" i="18"/>
  <c r="N21" i="18"/>
  <c r="H23" i="18"/>
  <c r="J14" i="18"/>
  <c r="E34" i="18"/>
  <c r="F23" i="18"/>
  <c r="G23" i="18"/>
  <c r="I15" i="18"/>
  <c r="J16" i="18"/>
  <c r="K17" i="18"/>
  <c r="L18" i="18"/>
  <c r="M19" i="18"/>
  <c r="N20" i="18"/>
  <c r="H22" i="18"/>
  <c r="I23" i="18"/>
  <c r="K14" i="18"/>
  <c r="O18" i="18"/>
  <c r="K22" i="18"/>
  <c r="E35" i="18"/>
  <c r="G16" i="18"/>
  <c r="O16" i="18"/>
  <c r="J15" i="18"/>
  <c r="K16" i="18"/>
  <c r="L17" i="18"/>
  <c r="M18" i="18"/>
  <c r="N19" i="18"/>
  <c r="H21" i="18"/>
  <c r="I22" i="18"/>
  <c r="J23" i="18"/>
  <c r="L14" i="18"/>
  <c r="G18" i="18"/>
  <c r="H19" i="18"/>
  <c r="E28" i="18"/>
  <c r="G17" i="18"/>
  <c r="O17" i="18"/>
  <c r="K15" i="18"/>
  <c r="L16" i="18"/>
  <c r="M17" i="18"/>
  <c r="N18" i="18"/>
  <c r="H20" i="18"/>
  <c r="I21" i="18"/>
  <c r="J22" i="18"/>
  <c r="K23" i="18"/>
  <c r="M14" i="18"/>
  <c r="I20" i="18"/>
  <c r="D6" i="17"/>
  <c r="G12" i="15"/>
  <c r="H12" i="15"/>
  <c r="I12" i="15"/>
  <c r="J12" i="15"/>
  <c r="K12" i="15"/>
  <c r="L12" i="15"/>
  <c r="M12" i="15"/>
  <c r="N12" i="15"/>
  <c r="O12" i="15"/>
  <c r="P12" i="15"/>
  <c r="Q12" i="15"/>
  <c r="R12" i="15"/>
  <c r="S12" i="15"/>
  <c r="T12" i="15"/>
  <c r="F12" i="15"/>
  <c r="D6" i="15"/>
  <c r="G43" i="14"/>
  <c r="H43" i="14"/>
  <c r="I43" i="14"/>
  <c r="J43" i="14"/>
  <c r="K43" i="14"/>
  <c r="L43" i="14"/>
  <c r="M43" i="14"/>
  <c r="N43" i="14"/>
  <c r="O43" i="14"/>
  <c r="P43" i="14"/>
  <c r="Q43" i="14"/>
  <c r="R43" i="14"/>
  <c r="S43" i="14"/>
  <c r="T43" i="14"/>
  <c r="F43" i="14"/>
  <c r="V12" i="14"/>
  <c r="U12" i="14"/>
  <c r="T12" i="14"/>
  <c r="S12" i="14"/>
  <c r="R12" i="14"/>
  <c r="Q12" i="14"/>
  <c r="P12" i="14"/>
  <c r="O12" i="14"/>
  <c r="N12" i="14"/>
  <c r="M12" i="14"/>
  <c r="L12" i="14"/>
  <c r="K12" i="14"/>
  <c r="J12" i="14"/>
  <c r="I12" i="14"/>
  <c r="H12" i="14"/>
  <c r="G12" i="14"/>
  <c r="F12" i="14"/>
  <c r="D6" i="14"/>
  <c r="D6" i="13"/>
  <c r="Z13" i="11"/>
  <c r="Y13" i="11"/>
  <c r="X13" i="11"/>
  <c r="W13" i="11"/>
  <c r="V13" i="11"/>
  <c r="U13" i="11"/>
  <c r="T13" i="11"/>
  <c r="S13" i="11"/>
  <c r="R13" i="11"/>
  <c r="Q13" i="11"/>
  <c r="P13" i="11"/>
  <c r="O13" i="11"/>
  <c r="N13" i="11"/>
  <c r="M13" i="11"/>
  <c r="L13" i="11"/>
  <c r="K13" i="11"/>
  <c r="J13" i="11"/>
  <c r="I13" i="11"/>
  <c r="H13" i="11"/>
  <c r="G13" i="11"/>
  <c r="F13" i="11"/>
  <c r="D6" i="11"/>
  <c r="D6" i="10"/>
  <c r="D6" i="9"/>
  <c r="G11" i="8"/>
  <c r="H11" i="8"/>
  <c r="I11" i="8"/>
  <c r="J11" i="8"/>
  <c r="K11" i="8"/>
  <c r="L11" i="8"/>
  <c r="M11" i="8"/>
  <c r="N11" i="8"/>
  <c r="O11" i="8"/>
  <c r="P11" i="8"/>
  <c r="Q11" i="8"/>
  <c r="R11" i="8"/>
  <c r="S11" i="8"/>
  <c r="T11" i="8"/>
  <c r="U11" i="8"/>
  <c r="V11" i="8"/>
  <c r="W11" i="8"/>
  <c r="X11" i="8"/>
  <c r="Y11" i="8"/>
  <c r="Z11" i="8"/>
  <c r="AA11" i="8"/>
  <c r="AB11" i="8"/>
  <c r="AC11" i="8"/>
  <c r="AD11" i="8"/>
  <c r="AE11" i="8"/>
  <c r="F11" i="8"/>
  <c r="D6" i="8"/>
  <c r="L27" i="13" l="1"/>
  <c r="F26" i="13"/>
  <c r="G24" i="13"/>
  <c r="K21" i="13"/>
  <c r="L18" i="13"/>
  <c r="K27" i="13"/>
  <c r="L25" i="13"/>
  <c r="F24" i="13"/>
  <c r="J21" i="13"/>
  <c r="N16" i="13"/>
  <c r="J27" i="13"/>
  <c r="K25" i="13"/>
  <c r="I23" i="13"/>
  <c r="I21" i="13"/>
  <c r="I15" i="13"/>
  <c r="P26" i="13"/>
  <c r="J25" i="13"/>
  <c r="H23" i="13"/>
  <c r="L20" i="13"/>
  <c r="G15" i="13"/>
  <c r="K19" i="13"/>
  <c r="O26" i="13"/>
  <c r="P24" i="13"/>
  <c r="G23" i="13"/>
  <c r="K20" i="13"/>
  <c r="N14" i="13"/>
  <c r="H22" i="13"/>
  <c r="N26" i="13"/>
  <c r="O24" i="13"/>
  <c r="J22" i="13"/>
  <c r="J20" i="13"/>
  <c r="H24" i="13"/>
  <c r="H26" i="13"/>
  <c r="N24" i="13"/>
  <c r="I22" i="13"/>
  <c r="L19" i="13"/>
  <c r="G26" i="13"/>
  <c r="H21" i="13"/>
  <c r="G22" i="13"/>
  <c r="F19" i="13"/>
  <c r="M25" i="13"/>
  <c r="G19" i="13"/>
  <c r="N25" i="13"/>
  <c r="J17" i="13"/>
  <c r="K24" i="13"/>
  <c r="I16" i="13"/>
  <c r="M23" i="13"/>
  <c r="K14" i="13"/>
  <c r="P27" i="13"/>
  <c r="M26" i="13"/>
  <c r="N19" i="13"/>
  <c r="I26" i="13"/>
  <c r="F20" i="13"/>
  <c r="J26" i="13"/>
  <c r="I18" i="13"/>
  <c r="G25" i="13"/>
  <c r="K17" i="13"/>
  <c r="L24" i="13"/>
  <c r="K16" i="13"/>
  <c r="I27" i="13"/>
  <c r="F23" i="13"/>
  <c r="M20" i="13"/>
  <c r="Q26" i="13"/>
  <c r="N20" i="13"/>
  <c r="F27" i="13"/>
  <c r="H19" i="13"/>
  <c r="O25" i="13"/>
  <c r="J18" i="13"/>
  <c r="H25" i="13"/>
  <c r="I20" i="13"/>
  <c r="Q27" i="13"/>
  <c r="N23" i="13"/>
  <c r="L21" i="13"/>
  <c r="M27" i="13"/>
  <c r="M21" i="13"/>
  <c r="N27" i="13"/>
  <c r="G20" i="13"/>
  <c r="K26" i="13"/>
  <c r="I19" i="13"/>
  <c r="P25" i="13"/>
  <c r="M24" i="13"/>
  <c r="J19" i="13"/>
  <c r="F17" i="13"/>
  <c r="K22" i="13"/>
  <c r="N18" i="13"/>
  <c r="L22" i="13"/>
  <c r="M17" i="13"/>
  <c r="F21" i="13"/>
  <c r="G27" i="13"/>
  <c r="H20" i="13"/>
  <c r="L26" i="13"/>
  <c r="I25" i="13"/>
  <c r="K18" i="13"/>
  <c r="K15" i="13"/>
  <c r="J23" i="13"/>
  <c r="N15" i="13"/>
  <c r="K23" i="13"/>
  <c r="M19" i="13"/>
  <c r="N21" i="13"/>
  <c r="N17" i="13"/>
  <c r="G21" i="13"/>
  <c r="H27" i="13"/>
  <c r="Q25" i="13"/>
  <c r="O27" i="13"/>
  <c r="H17" i="13"/>
  <c r="I24" i="13"/>
  <c r="I17" i="13"/>
  <c r="J24" i="13"/>
  <c r="G14" i="13"/>
  <c r="M22" i="13"/>
  <c r="G17" i="13"/>
  <c r="F22" i="13"/>
  <c r="M18" i="13"/>
  <c r="L17" i="13"/>
  <c r="G18" i="13"/>
  <c r="Q24" i="13"/>
  <c r="H18" i="13"/>
  <c r="F25" i="13"/>
  <c r="G16" i="13"/>
  <c r="L23" i="13"/>
  <c r="I14" i="13"/>
  <c r="N22" i="13"/>
  <c r="F18" i="13"/>
  <c r="N38" i="13"/>
  <c r="L44" i="13"/>
  <c r="M43" i="13"/>
  <c r="Q42" i="13"/>
  <c r="I42" i="13"/>
  <c r="J41" i="13"/>
  <c r="K40" i="13"/>
  <c r="L39" i="13"/>
  <c r="M38" i="13"/>
  <c r="N37" i="13"/>
  <c r="K44" i="13"/>
  <c r="L43" i="13"/>
  <c r="P42" i="13"/>
  <c r="H42" i="13"/>
  <c r="I41" i="13"/>
  <c r="J40" i="13"/>
  <c r="K39" i="13"/>
  <c r="L38" i="13"/>
  <c r="K37" i="13"/>
  <c r="J44" i="13"/>
  <c r="K43" i="13"/>
  <c r="O42" i="13"/>
  <c r="G42" i="13"/>
  <c r="H41" i="13"/>
  <c r="I40" i="13"/>
  <c r="J39" i="13"/>
  <c r="K38" i="13"/>
  <c r="I37" i="13"/>
  <c r="Q44" i="13"/>
  <c r="I44" i="13"/>
  <c r="J43" i="13"/>
  <c r="N42" i="13"/>
  <c r="F42" i="13"/>
  <c r="G41" i="13"/>
  <c r="H40" i="13"/>
  <c r="I39" i="13"/>
  <c r="G37" i="13"/>
  <c r="J38" i="13"/>
  <c r="P44" i="13"/>
  <c r="H44" i="13"/>
  <c r="I43" i="13"/>
  <c r="M42" i="13"/>
  <c r="N41" i="13"/>
  <c r="F41" i="13"/>
  <c r="G40" i="13"/>
  <c r="H39" i="13"/>
  <c r="I38" i="13"/>
  <c r="N36" i="13"/>
  <c r="O44" i="13"/>
  <c r="G44" i="13"/>
  <c r="H43" i="13"/>
  <c r="L42" i="13"/>
  <c r="M41" i="13"/>
  <c r="N40" i="13"/>
  <c r="F40" i="13"/>
  <c r="G39" i="13"/>
  <c r="H38" i="13"/>
  <c r="K36" i="13"/>
  <c r="N44" i="13"/>
  <c r="F44" i="13"/>
  <c r="G43" i="13"/>
  <c r="K42" i="13"/>
  <c r="L41" i="13"/>
  <c r="M40" i="13"/>
  <c r="N39" i="13"/>
  <c r="F39" i="13"/>
  <c r="G38" i="13"/>
  <c r="I36" i="13"/>
  <c r="M44" i="13"/>
  <c r="N43" i="13"/>
  <c r="F43" i="13"/>
  <c r="J42" i="13"/>
  <c r="K41" i="13"/>
  <c r="L40" i="13"/>
  <c r="M39" i="13"/>
  <c r="F38" i="13"/>
  <c r="G36" i="13"/>
  <c r="M46" i="14"/>
  <c r="F47" i="14"/>
  <c r="N47" i="14"/>
  <c r="G48" i="14"/>
  <c r="O48" i="14"/>
  <c r="H49" i="14"/>
  <c r="P49" i="14"/>
  <c r="I50" i="14"/>
  <c r="Q50" i="14"/>
  <c r="J51" i="14"/>
  <c r="R51" i="14"/>
  <c r="K52" i="14"/>
  <c r="S52" i="14"/>
  <c r="L53" i="14"/>
  <c r="T53" i="14"/>
  <c r="M54" i="14"/>
  <c r="F55" i="14"/>
  <c r="N55" i="14"/>
  <c r="G56" i="14"/>
  <c r="O56" i="14"/>
  <c r="H57" i="14"/>
  <c r="P57" i="14"/>
  <c r="I58" i="14"/>
  <c r="Q58" i="14"/>
  <c r="J59" i="14"/>
  <c r="R59" i="14"/>
  <c r="K60" i="14"/>
  <c r="S60" i="14"/>
  <c r="L61" i="14"/>
  <c r="T61" i="14"/>
  <c r="M62" i="14"/>
  <c r="F63" i="14"/>
  <c r="N63" i="14"/>
  <c r="G64" i="14"/>
  <c r="O64" i="14"/>
  <c r="H65" i="14"/>
  <c r="P65" i="14"/>
  <c r="I66" i="14"/>
  <c r="Q66" i="14"/>
  <c r="J67" i="14"/>
  <c r="R67" i="14"/>
  <c r="K68" i="14"/>
  <c r="S68" i="14"/>
  <c r="L69" i="14"/>
  <c r="T69" i="14"/>
  <c r="M70" i="14"/>
  <c r="T45" i="14"/>
  <c r="L45" i="14"/>
  <c r="I15" i="14"/>
  <c r="Q15" i="14"/>
  <c r="F46" i="14"/>
  <c r="N46" i="14"/>
  <c r="G47" i="14"/>
  <c r="O47" i="14"/>
  <c r="H48" i="14"/>
  <c r="P48" i="14"/>
  <c r="I49" i="14"/>
  <c r="Q49" i="14"/>
  <c r="J50" i="14"/>
  <c r="R50" i="14"/>
  <c r="K51" i="14"/>
  <c r="S51" i="14"/>
  <c r="L52" i="14"/>
  <c r="T52" i="14"/>
  <c r="M53" i="14"/>
  <c r="F54" i="14"/>
  <c r="N54" i="14"/>
  <c r="G55" i="14"/>
  <c r="O55" i="14"/>
  <c r="H56" i="14"/>
  <c r="P56" i="14"/>
  <c r="I57" i="14"/>
  <c r="Q57" i="14"/>
  <c r="J58" i="14"/>
  <c r="R58" i="14"/>
  <c r="K59" i="14"/>
  <c r="S59" i="14"/>
  <c r="L60" i="14"/>
  <c r="T60" i="14"/>
  <c r="M61" i="14"/>
  <c r="F62" i="14"/>
  <c r="N62" i="14"/>
  <c r="G63" i="14"/>
  <c r="O63" i="14"/>
  <c r="H64" i="14"/>
  <c r="P64" i="14"/>
  <c r="I65" i="14"/>
  <c r="Q65" i="14"/>
  <c r="J66" i="14"/>
  <c r="R66" i="14"/>
  <c r="K67" i="14"/>
  <c r="S67" i="14"/>
  <c r="L68" i="14"/>
  <c r="T68" i="14"/>
  <c r="M69" i="14"/>
  <c r="F70" i="14"/>
  <c r="N70" i="14"/>
  <c r="S45" i="14"/>
  <c r="K45" i="14"/>
  <c r="G46" i="14"/>
  <c r="O46" i="14"/>
  <c r="H47" i="14"/>
  <c r="P47" i="14"/>
  <c r="I48" i="14"/>
  <c r="Q48" i="14"/>
  <c r="J49" i="14"/>
  <c r="R49" i="14"/>
  <c r="K50" i="14"/>
  <c r="S50" i="14"/>
  <c r="L51" i="14"/>
  <c r="T51" i="14"/>
  <c r="M52" i="14"/>
  <c r="F53" i="14"/>
  <c r="N53" i="14"/>
  <c r="G54" i="14"/>
  <c r="O54" i="14"/>
  <c r="H55" i="14"/>
  <c r="P55" i="14"/>
  <c r="I56" i="14"/>
  <c r="Q56" i="14"/>
  <c r="J57" i="14"/>
  <c r="R57" i="14"/>
  <c r="K58" i="14"/>
  <c r="S58" i="14"/>
  <c r="L59" i="14"/>
  <c r="T59" i="14"/>
  <c r="M60" i="14"/>
  <c r="F61" i="14"/>
  <c r="N61" i="14"/>
  <c r="G62" i="14"/>
  <c r="O62" i="14"/>
  <c r="H63" i="14"/>
  <c r="P63" i="14"/>
  <c r="I64" i="14"/>
  <c r="Q64" i="14"/>
  <c r="J65" i="14"/>
  <c r="R65" i="14"/>
  <c r="K66" i="14"/>
  <c r="S66" i="14"/>
  <c r="L67" i="14"/>
  <c r="T67" i="14"/>
  <c r="M68" i="14"/>
  <c r="F69" i="14"/>
  <c r="N69" i="14"/>
  <c r="G70" i="14"/>
  <c r="O70" i="14"/>
  <c r="R45" i="14"/>
  <c r="J45" i="14"/>
  <c r="H46" i="14"/>
  <c r="P46" i="14"/>
  <c r="I47" i="14"/>
  <c r="Q47" i="14"/>
  <c r="J48" i="14"/>
  <c r="R48" i="14"/>
  <c r="K49" i="14"/>
  <c r="S49" i="14"/>
  <c r="L50" i="14"/>
  <c r="T50" i="14"/>
  <c r="M51" i="14"/>
  <c r="F52" i="14"/>
  <c r="N52" i="14"/>
  <c r="G53" i="14"/>
  <c r="O53" i="14"/>
  <c r="H54" i="14"/>
  <c r="P54" i="14"/>
  <c r="I55" i="14"/>
  <c r="Q55" i="14"/>
  <c r="J56" i="14"/>
  <c r="R56" i="14"/>
  <c r="K57" i="14"/>
  <c r="S57" i="14"/>
  <c r="L58" i="14"/>
  <c r="T58" i="14"/>
  <c r="M59" i="14"/>
  <c r="F60" i="14"/>
  <c r="N60" i="14"/>
  <c r="G61" i="14"/>
  <c r="O61" i="14"/>
  <c r="H62" i="14"/>
  <c r="P62" i="14"/>
  <c r="I63" i="14"/>
  <c r="Q63" i="14"/>
  <c r="J64" i="14"/>
  <c r="R64" i="14"/>
  <c r="K65" i="14"/>
  <c r="S65" i="14"/>
  <c r="L66" i="14"/>
  <c r="T66" i="14"/>
  <c r="M67" i="14"/>
  <c r="F68" i="14"/>
  <c r="N68" i="14"/>
  <c r="G69" i="14"/>
  <c r="O69" i="14"/>
  <c r="H70" i="14"/>
  <c r="P70" i="14"/>
  <c r="Q45" i="14"/>
  <c r="I45" i="14"/>
  <c r="I46" i="14"/>
  <c r="Q46" i="14"/>
  <c r="J47" i="14"/>
  <c r="R47" i="14"/>
  <c r="K48" i="14"/>
  <c r="S48" i="14"/>
  <c r="L49" i="14"/>
  <c r="T49" i="14"/>
  <c r="M50" i="14"/>
  <c r="F51" i="14"/>
  <c r="N51" i="14"/>
  <c r="G52" i="14"/>
  <c r="O52" i="14"/>
  <c r="H53" i="14"/>
  <c r="P53" i="14"/>
  <c r="I54" i="14"/>
  <c r="Q54" i="14"/>
  <c r="J55" i="14"/>
  <c r="R55" i="14"/>
  <c r="K56" i="14"/>
  <c r="S56" i="14"/>
  <c r="L57" i="14"/>
  <c r="T57" i="14"/>
  <c r="M58" i="14"/>
  <c r="F59" i="14"/>
  <c r="N59" i="14"/>
  <c r="G60" i="14"/>
  <c r="O60" i="14"/>
  <c r="H61" i="14"/>
  <c r="P61" i="14"/>
  <c r="I62" i="14"/>
  <c r="Q62" i="14"/>
  <c r="J63" i="14"/>
  <c r="R63" i="14"/>
  <c r="K64" i="14"/>
  <c r="S64" i="14"/>
  <c r="L65" i="14"/>
  <c r="T65" i="14"/>
  <c r="M66" i="14"/>
  <c r="F67" i="14"/>
  <c r="N67" i="14"/>
  <c r="G68" i="14"/>
  <c r="O68" i="14"/>
  <c r="H69" i="14"/>
  <c r="P69" i="14"/>
  <c r="I70" i="14"/>
  <c r="Q70" i="14"/>
  <c r="P45" i="14"/>
  <c r="H45" i="14"/>
  <c r="J46" i="14"/>
  <c r="R46" i="14"/>
  <c r="K47" i="14"/>
  <c r="S47" i="14"/>
  <c r="L48" i="14"/>
  <c r="T48" i="14"/>
  <c r="M49" i="14"/>
  <c r="F50" i="14"/>
  <c r="N50" i="14"/>
  <c r="G51" i="14"/>
  <c r="O51" i="14"/>
  <c r="H52" i="14"/>
  <c r="P52" i="14"/>
  <c r="I53" i="14"/>
  <c r="Q53" i="14"/>
  <c r="J54" i="14"/>
  <c r="R54" i="14"/>
  <c r="K55" i="14"/>
  <c r="S55" i="14"/>
  <c r="L56" i="14"/>
  <c r="T56" i="14"/>
  <c r="M57" i="14"/>
  <c r="F58" i="14"/>
  <c r="N58" i="14"/>
  <c r="G59" i="14"/>
  <c r="O59" i="14"/>
  <c r="H60" i="14"/>
  <c r="P60" i="14"/>
  <c r="I61" i="14"/>
  <c r="Q61" i="14"/>
  <c r="J62" i="14"/>
  <c r="R62" i="14"/>
  <c r="K63" i="14"/>
  <c r="S63" i="14"/>
  <c r="L64" i="14"/>
  <c r="T64" i="14"/>
  <c r="M65" i="14"/>
  <c r="F66" i="14"/>
  <c r="N66" i="14"/>
  <c r="G67" i="14"/>
  <c r="O67" i="14"/>
  <c r="H68" i="14"/>
  <c r="P68" i="14"/>
  <c r="I69" i="14"/>
  <c r="Q69" i="14"/>
  <c r="J70" i="14"/>
  <c r="R70" i="14"/>
  <c r="O45" i="14"/>
  <c r="G45" i="14"/>
  <c r="L46" i="14"/>
  <c r="T46" i="14"/>
  <c r="M47" i="14"/>
  <c r="F48" i="14"/>
  <c r="N48" i="14"/>
  <c r="G49" i="14"/>
  <c r="O49" i="14"/>
  <c r="H50" i="14"/>
  <c r="P50" i="14"/>
  <c r="I51" i="14"/>
  <c r="Q51" i="14"/>
  <c r="J52" i="14"/>
  <c r="R52" i="14"/>
  <c r="K53" i="14"/>
  <c r="S53" i="14"/>
  <c r="L54" i="14"/>
  <c r="T54" i="14"/>
  <c r="M55" i="14"/>
  <c r="F56" i="14"/>
  <c r="N56" i="14"/>
  <c r="G57" i="14"/>
  <c r="O57" i="14"/>
  <c r="H58" i="14"/>
  <c r="P58" i="14"/>
  <c r="I59" i="14"/>
  <c r="Q59" i="14"/>
  <c r="J60" i="14"/>
  <c r="R60" i="14"/>
  <c r="K61" i="14"/>
  <c r="S61" i="14"/>
  <c r="L62" i="14"/>
  <c r="T62" i="14"/>
  <c r="M63" i="14"/>
  <c r="F64" i="14"/>
  <c r="N64" i="14"/>
  <c r="G65" i="14"/>
  <c r="O65" i="14"/>
  <c r="H66" i="14"/>
  <c r="P66" i="14"/>
  <c r="I67" i="14"/>
  <c r="Q67" i="14"/>
  <c r="J68" i="14"/>
  <c r="R68" i="14"/>
  <c r="K69" i="14"/>
  <c r="S69" i="14"/>
  <c r="L70" i="14"/>
  <c r="T70" i="14"/>
  <c r="M45" i="14"/>
  <c r="G50" i="14"/>
  <c r="K54" i="14"/>
  <c r="O58" i="14"/>
  <c r="S62" i="14"/>
  <c r="H67" i="14"/>
  <c r="N45" i="14"/>
  <c r="K15" i="14"/>
  <c r="T15" i="14"/>
  <c r="K16" i="14"/>
  <c r="S16" i="14"/>
  <c r="J17" i="14"/>
  <c r="R17" i="14"/>
  <c r="I18" i="14"/>
  <c r="Q18" i="14"/>
  <c r="H19" i="14"/>
  <c r="P19" i="14"/>
  <c r="G20" i="14"/>
  <c r="O20" i="14"/>
  <c r="F21" i="14"/>
  <c r="N21" i="14"/>
  <c r="V21" i="14"/>
  <c r="M22" i="14"/>
  <c r="U22" i="14"/>
  <c r="L23" i="14"/>
  <c r="T23" i="14"/>
  <c r="K24" i="14"/>
  <c r="S24" i="14"/>
  <c r="J25" i="14"/>
  <c r="R25" i="14"/>
  <c r="I26" i="14"/>
  <c r="Q26" i="14"/>
  <c r="H27" i="14"/>
  <c r="P27" i="14"/>
  <c r="G28" i="14"/>
  <c r="O28" i="14"/>
  <c r="F29" i="14"/>
  <c r="N29" i="14"/>
  <c r="V29" i="14"/>
  <c r="M30" i="14"/>
  <c r="U30" i="14"/>
  <c r="L31" i="14"/>
  <c r="T31" i="14"/>
  <c r="K32" i="14"/>
  <c r="S32" i="14"/>
  <c r="J33" i="14"/>
  <c r="R33" i="14"/>
  <c r="I34" i="14"/>
  <c r="Q34" i="14"/>
  <c r="H35" i="14"/>
  <c r="P35" i="14"/>
  <c r="G36" i="14"/>
  <c r="O36" i="14"/>
  <c r="F37" i="14"/>
  <c r="N37" i="14"/>
  <c r="V37" i="14"/>
  <c r="M38" i="14"/>
  <c r="U38" i="14"/>
  <c r="L39" i="14"/>
  <c r="T39" i="14"/>
  <c r="L14" i="14"/>
  <c r="T14" i="14"/>
  <c r="K46" i="14"/>
  <c r="O50" i="14"/>
  <c r="S54" i="14"/>
  <c r="H59" i="14"/>
  <c r="L63" i="14"/>
  <c r="P67" i="14"/>
  <c r="F45" i="14"/>
  <c r="L15" i="14"/>
  <c r="U15" i="14"/>
  <c r="L16" i="14"/>
  <c r="T16" i="14"/>
  <c r="K17" i="14"/>
  <c r="S17" i="14"/>
  <c r="J18" i="14"/>
  <c r="R18" i="14"/>
  <c r="I19" i="14"/>
  <c r="Q19" i="14"/>
  <c r="H20" i="14"/>
  <c r="P20" i="14"/>
  <c r="G21" i="14"/>
  <c r="O21" i="14"/>
  <c r="F22" i="14"/>
  <c r="N22" i="14"/>
  <c r="V22" i="14"/>
  <c r="M23" i="14"/>
  <c r="U23" i="14"/>
  <c r="L24" i="14"/>
  <c r="T24" i="14"/>
  <c r="K25" i="14"/>
  <c r="S25" i="14"/>
  <c r="J26" i="14"/>
  <c r="R26" i="14"/>
  <c r="I27" i="14"/>
  <c r="Q27" i="14"/>
  <c r="H28" i="14"/>
  <c r="P28" i="14"/>
  <c r="G29" i="14"/>
  <c r="O29" i="14"/>
  <c r="F30" i="14"/>
  <c r="N30" i="14"/>
  <c r="V30" i="14"/>
  <c r="M31" i="14"/>
  <c r="U31" i="14"/>
  <c r="L32" i="14"/>
  <c r="T32" i="14"/>
  <c r="K33" i="14"/>
  <c r="S33" i="14"/>
  <c r="J34" i="14"/>
  <c r="R34" i="14"/>
  <c r="I35" i="14"/>
  <c r="Q35" i="14"/>
  <c r="H36" i="14"/>
  <c r="P36" i="14"/>
  <c r="G37" i="14"/>
  <c r="O37" i="14"/>
  <c r="F38" i="14"/>
  <c r="N38" i="14"/>
  <c r="V38" i="14"/>
  <c r="M39" i="14"/>
  <c r="U39" i="14"/>
  <c r="M14" i="14"/>
  <c r="U14" i="14"/>
  <c r="S46" i="14"/>
  <c r="H51" i="14"/>
  <c r="L55" i="14"/>
  <c r="P59" i="14"/>
  <c r="T63" i="14"/>
  <c r="I68" i="14"/>
  <c r="M15" i="14"/>
  <c r="V15" i="14"/>
  <c r="M16" i="14"/>
  <c r="U16" i="14"/>
  <c r="L17" i="14"/>
  <c r="T17" i="14"/>
  <c r="K18" i="14"/>
  <c r="S18" i="14"/>
  <c r="J19" i="14"/>
  <c r="R19" i="14"/>
  <c r="I20" i="14"/>
  <c r="Q20" i="14"/>
  <c r="H21" i="14"/>
  <c r="P21" i="14"/>
  <c r="G22" i="14"/>
  <c r="O22" i="14"/>
  <c r="F23" i="14"/>
  <c r="N23" i="14"/>
  <c r="V23" i="14"/>
  <c r="M24" i="14"/>
  <c r="U24" i="14"/>
  <c r="L25" i="14"/>
  <c r="T25" i="14"/>
  <c r="K26" i="14"/>
  <c r="S26" i="14"/>
  <c r="J27" i="14"/>
  <c r="R27" i="14"/>
  <c r="I28" i="14"/>
  <c r="Q28" i="14"/>
  <c r="H29" i="14"/>
  <c r="P29" i="14"/>
  <c r="G30" i="14"/>
  <c r="O30" i="14"/>
  <c r="F31" i="14"/>
  <c r="N31" i="14"/>
  <c r="V31" i="14"/>
  <c r="M32" i="14"/>
  <c r="U32" i="14"/>
  <c r="L33" i="14"/>
  <c r="T33" i="14"/>
  <c r="K34" i="14"/>
  <c r="S34" i="14"/>
  <c r="J35" i="14"/>
  <c r="R35" i="14"/>
  <c r="I36" i="14"/>
  <c r="Q36" i="14"/>
  <c r="H37" i="14"/>
  <c r="P37" i="14"/>
  <c r="G38" i="14"/>
  <c r="O38" i="14"/>
  <c r="F39" i="14"/>
  <c r="N39" i="14"/>
  <c r="V39" i="14"/>
  <c r="N14" i="14"/>
  <c r="V14" i="14"/>
  <c r="L47" i="14"/>
  <c r="P51" i="14"/>
  <c r="T55" i="14"/>
  <c r="I60" i="14"/>
  <c r="M64" i="14"/>
  <c r="Q68" i="14"/>
  <c r="N15" i="14"/>
  <c r="F16" i="14"/>
  <c r="N16" i="14"/>
  <c r="V16" i="14"/>
  <c r="M17" i="14"/>
  <c r="U17" i="14"/>
  <c r="L18" i="14"/>
  <c r="T18" i="14"/>
  <c r="K19" i="14"/>
  <c r="S19" i="14"/>
  <c r="J20" i="14"/>
  <c r="R20" i="14"/>
  <c r="I21" i="14"/>
  <c r="Q21" i="14"/>
  <c r="H22" i="14"/>
  <c r="P22" i="14"/>
  <c r="G23" i="14"/>
  <c r="O23" i="14"/>
  <c r="F24" i="14"/>
  <c r="N24" i="14"/>
  <c r="V24" i="14"/>
  <c r="M25" i="14"/>
  <c r="U25" i="14"/>
  <c r="L26" i="14"/>
  <c r="T26" i="14"/>
  <c r="K27" i="14"/>
  <c r="S27" i="14"/>
  <c r="J28" i="14"/>
  <c r="R28" i="14"/>
  <c r="I29" i="14"/>
  <c r="Q29" i="14"/>
  <c r="H30" i="14"/>
  <c r="P30" i="14"/>
  <c r="G31" i="14"/>
  <c r="O31" i="14"/>
  <c r="F32" i="14"/>
  <c r="N32" i="14"/>
  <c r="V32" i="14"/>
  <c r="M33" i="14"/>
  <c r="U33" i="14"/>
  <c r="L34" i="14"/>
  <c r="T34" i="14"/>
  <c r="K35" i="14"/>
  <c r="S35" i="14"/>
  <c r="J36" i="14"/>
  <c r="R36" i="14"/>
  <c r="I37" i="14"/>
  <c r="Q37" i="14"/>
  <c r="H38" i="14"/>
  <c r="P38" i="14"/>
  <c r="G39" i="14"/>
  <c r="O39" i="14"/>
  <c r="G14" i="14"/>
  <c r="O14" i="14"/>
  <c r="F14" i="14"/>
  <c r="T47" i="14"/>
  <c r="I52" i="14"/>
  <c r="M56" i="14"/>
  <c r="Q60" i="14"/>
  <c r="F65" i="14"/>
  <c r="J69" i="14"/>
  <c r="F15" i="14"/>
  <c r="O15" i="14"/>
  <c r="G16" i="14"/>
  <c r="O16" i="14"/>
  <c r="F17" i="14"/>
  <c r="N17" i="14"/>
  <c r="V17" i="14"/>
  <c r="M18" i="14"/>
  <c r="U18" i="14"/>
  <c r="L19" i="14"/>
  <c r="T19" i="14"/>
  <c r="K20" i="14"/>
  <c r="S20" i="14"/>
  <c r="J21" i="14"/>
  <c r="R21" i="14"/>
  <c r="I22" i="14"/>
  <c r="Q22" i="14"/>
  <c r="H23" i="14"/>
  <c r="P23" i="14"/>
  <c r="G24" i="14"/>
  <c r="O24" i="14"/>
  <c r="F25" i="14"/>
  <c r="N25" i="14"/>
  <c r="V25" i="14"/>
  <c r="M26" i="14"/>
  <c r="U26" i="14"/>
  <c r="L27" i="14"/>
  <c r="T27" i="14"/>
  <c r="K28" i="14"/>
  <c r="S28" i="14"/>
  <c r="J29" i="14"/>
  <c r="R29" i="14"/>
  <c r="I30" i="14"/>
  <c r="Q30" i="14"/>
  <c r="H31" i="14"/>
  <c r="P31" i="14"/>
  <c r="G32" i="14"/>
  <c r="O32" i="14"/>
  <c r="F33" i="14"/>
  <c r="N33" i="14"/>
  <c r="V33" i="14"/>
  <c r="M34" i="14"/>
  <c r="U34" i="14"/>
  <c r="L35" i="14"/>
  <c r="T35" i="14"/>
  <c r="K36" i="14"/>
  <c r="S36" i="14"/>
  <c r="J37" i="14"/>
  <c r="R37" i="14"/>
  <c r="I38" i="14"/>
  <c r="Q38" i="14"/>
  <c r="H39" i="14"/>
  <c r="P39" i="14"/>
  <c r="H14" i="14"/>
  <c r="P14" i="14"/>
  <c r="F49" i="14"/>
  <c r="J53" i="14"/>
  <c r="N57" i="14"/>
  <c r="R61" i="14"/>
  <c r="G66" i="14"/>
  <c r="K70" i="14"/>
  <c r="H15" i="14"/>
  <c r="R15" i="14"/>
  <c r="I16" i="14"/>
  <c r="Q16" i="14"/>
  <c r="H17" i="14"/>
  <c r="P17" i="14"/>
  <c r="G18" i="14"/>
  <c r="O18" i="14"/>
  <c r="F19" i="14"/>
  <c r="N19" i="14"/>
  <c r="V19" i="14"/>
  <c r="M20" i="14"/>
  <c r="U20" i="14"/>
  <c r="L21" i="14"/>
  <c r="T21" i="14"/>
  <c r="K22" i="14"/>
  <c r="S22" i="14"/>
  <c r="J23" i="14"/>
  <c r="R23" i="14"/>
  <c r="I24" i="14"/>
  <c r="Q24" i="14"/>
  <c r="H25" i="14"/>
  <c r="P25" i="14"/>
  <c r="G26" i="14"/>
  <c r="O26" i="14"/>
  <c r="F27" i="14"/>
  <c r="N27" i="14"/>
  <c r="V27" i="14"/>
  <c r="M28" i="14"/>
  <c r="U28" i="14"/>
  <c r="L29" i="14"/>
  <c r="T29" i="14"/>
  <c r="K30" i="14"/>
  <c r="S30" i="14"/>
  <c r="J31" i="14"/>
  <c r="R31" i="14"/>
  <c r="I32" i="14"/>
  <c r="Q32" i="14"/>
  <c r="H33" i="14"/>
  <c r="P33" i="14"/>
  <c r="G34" i="14"/>
  <c r="O34" i="14"/>
  <c r="F35" i="14"/>
  <c r="N35" i="14"/>
  <c r="V35" i="14"/>
  <c r="M36" i="14"/>
  <c r="U36" i="14"/>
  <c r="L37" i="14"/>
  <c r="T37" i="14"/>
  <c r="K38" i="14"/>
  <c r="S38" i="14"/>
  <c r="J39" i="14"/>
  <c r="R39" i="14"/>
  <c r="J14" i="14"/>
  <c r="R14" i="14"/>
  <c r="K62" i="14"/>
  <c r="J15" i="14"/>
  <c r="I17" i="14"/>
  <c r="G19" i="14"/>
  <c r="V20" i="14"/>
  <c r="T22" i="14"/>
  <c r="R24" i="14"/>
  <c r="P26" i="14"/>
  <c r="N28" i="14"/>
  <c r="L30" i="14"/>
  <c r="J32" i="14"/>
  <c r="H34" i="14"/>
  <c r="F36" i="14"/>
  <c r="U37" i="14"/>
  <c r="S39" i="14"/>
  <c r="F18" i="14"/>
  <c r="Q23" i="14"/>
  <c r="K29" i="14"/>
  <c r="T36" i="14"/>
  <c r="Q14" i="14"/>
  <c r="S37" i="14"/>
  <c r="M48" i="14"/>
  <c r="N65" i="14"/>
  <c r="P15" i="14"/>
  <c r="O17" i="14"/>
  <c r="M19" i="14"/>
  <c r="K21" i="14"/>
  <c r="I23" i="14"/>
  <c r="G25" i="14"/>
  <c r="V26" i="14"/>
  <c r="T28" i="14"/>
  <c r="R30" i="14"/>
  <c r="P32" i="14"/>
  <c r="N34" i="14"/>
  <c r="L36" i="14"/>
  <c r="J38" i="14"/>
  <c r="I14" i="14"/>
  <c r="R69" i="14"/>
  <c r="I31" i="14"/>
  <c r="F34" i="14"/>
  <c r="N49" i="14"/>
  <c r="O66" i="14"/>
  <c r="S15" i="14"/>
  <c r="Q17" i="14"/>
  <c r="O19" i="14"/>
  <c r="M21" i="14"/>
  <c r="K23" i="14"/>
  <c r="I25" i="14"/>
  <c r="G27" i="14"/>
  <c r="V28" i="14"/>
  <c r="T30" i="14"/>
  <c r="R32" i="14"/>
  <c r="P34" i="14"/>
  <c r="N36" i="14"/>
  <c r="L38" i="14"/>
  <c r="K14" i="14"/>
  <c r="V34" i="14"/>
  <c r="Q52" i="14"/>
  <c r="H16" i="14"/>
  <c r="U19" i="14"/>
  <c r="S21" i="14"/>
  <c r="O25" i="14"/>
  <c r="M27" i="14"/>
  <c r="G33" i="14"/>
  <c r="R38" i="14"/>
  <c r="L28" i="14"/>
  <c r="R53" i="14"/>
  <c r="S70" i="14"/>
  <c r="J16" i="14"/>
  <c r="H18" i="14"/>
  <c r="F20" i="14"/>
  <c r="U21" i="14"/>
  <c r="S23" i="14"/>
  <c r="Q25" i="14"/>
  <c r="O27" i="14"/>
  <c r="M29" i="14"/>
  <c r="K31" i="14"/>
  <c r="I33" i="14"/>
  <c r="G35" i="14"/>
  <c r="V36" i="14"/>
  <c r="T38" i="14"/>
  <c r="S14" i="14"/>
  <c r="N26" i="14"/>
  <c r="F57" i="14"/>
  <c r="P16" i="14"/>
  <c r="N18" i="14"/>
  <c r="L20" i="14"/>
  <c r="J22" i="14"/>
  <c r="H24" i="14"/>
  <c r="F26" i="14"/>
  <c r="U27" i="14"/>
  <c r="S29" i="14"/>
  <c r="Q31" i="14"/>
  <c r="O33" i="14"/>
  <c r="M35" i="14"/>
  <c r="K37" i="14"/>
  <c r="I39" i="14"/>
  <c r="G15" i="14"/>
  <c r="G17" i="14"/>
  <c r="T20" i="14"/>
  <c r="R22" i="14"/>
  <c r="J30" i="14"/>
  <c r="Q39" i="14"/>
  <c r="G58" i="14"/>
  <c r="R16" i="14"/>
  <c r="P18" i="14"/>
  <c r="N20" i="14"/>
  <c r="L22" i="14"/>
  <c r="J24" i="14"/>
  <c r="H26" i="14"/>
  <c r="F28" i="14"/>
  <c r="U29" i="14"/>
  <c r="S31" i="14"/>
  <c r="Q33" i="14"/>
  <c r="O35" i="14"/>
  <c r="M37" i="14"/>
  <c r="K39" i="14"/>
  <c r="J61" i="14"/>
  <c r="V18" i="14"/>
  <c r="P24" i="14"/>
  <c r="H32" i="14"/>
  <c r="U35" i="14"/>
  <c r="I13" i="8"/>
  <c r="J13" i="8"/>
  <c r="R13" i="8"/>
  <c r="K13" i="8"/>
  <c r="L13" i="8"/>
  <c r="M13" i="8"/>
  <c r="F13" i="8"/>
  <c r="G13" i="8"/>
  <c r="H13" i="8"/>
  <c r="P13" i="8"/>
  <c r="X13" i="8"/>
  <c r="F14" i="8"/>
  <c r="N14" i="8"/>
  <c r="V14" i="8"/>
  <c r="AD14" i="8"/>
  <c r="L15" i="8"/>
  <c r="T15" i="8"/>
  <c r="AB15" i="8"/>
  <c r="J16" i="8"/>
  <c r="R16" i="8"/>
  <c r="Z16" i="8"/>
  <c r="H17" i="8"/>
  <c r="P17" i="8"/>
  <c r="X17" i="8"/>
  <c r="F18" i="8"/>
  <c r="N18" i="8"/>
  <c r="V18" i="8"/>
  <c r="AD18" i="8"/>
  <c r="L19" i="8"/>
  <c r="T19" i="8"/>
  <c r="AB19" i="8"/>
  <c r="J20" i="8"/>
  <c r="R20" i="8"/>
  <c r="Z20" i="8"/>
  <c r="H21" i="8"/>
  <c r="P21" i="8"/>
  <c r="X21" i="8"/>
  <c r="F22" i="8"/>
  <c r="N22" i="8"/>
  <c r="V22" i="8"/>
  <c r="AD22" i="8"/>
  <c r="L23" i="8"/>
  <c r="T23" i="8"/>
  <c r="AB23" i="8"/>
  <c r="J24" i="8"/>
  <c r="R24" i="8"/>
  <c r="Z24" i="8"/>
  <c r="H25" i="8"/>
  <c r="P25" i="8"/>
  <c r="X25" i="8"/>
  <c r="F26" i="8"/>
  <c r="N26" i="8"/>
  <c r="V26" i="8"/>
  <c r="AD26" i="8"/>
  <c r="L27" i="8"/>
  <c r="T27" i="8"/>
  <c r="AB27" i="8"/>
  <c r="J28" i="8"/>
  <c r="R28" i="8"/>
  <c r="Z28" i="8"/>
  <c r="H29" i="8"/>
  <c r="P29" i="8"/>
  <c r="X29" i="8"/>
  <c r="F30" i="8"/>
  <c r="N30" i="8"/>
  <c r="V30" i="8"/>
  <c r="AD30" i="8"/>
  <c r="L31" i="8"/>
  <c r="T31" i="8"/>
  <c r="AB31" i="8"/>
  <c r="J32" i="8"/>
  <c r="R32" i="8"/>
  <c r="Z32" i="8"/>
  <c r="H33" i="8"/>
  <c r="P33" i="8"/>
  <c r="X33" i="8"/>
  <c r="F34" i="8"/>
  <c r="N34" i="8"/>
  <c r="V34" i="8"/>
  <c r="AD34" i="8"/>
  <c r="L35" i="8"/>
  <c r="T35" i="8"/>
  <c r="AB35" i="8"/>
  <c r="J36" i="8"/>
  <c r="R36" i="8"/>
  <c r="Z36" i="8"/>
  <c r="H37" i="8"/>
  <c r="P37" i="8"/>
  <c r="X37" i="8"/>
  <c r="F38" i="8"/>
  <c r="N38" i="8"/>
  <c r="V38" i="8"/>
  <c r="AD38" i="8"/>
  <c r="S13" i="8"/>
  <c r="AB13" i="8"/>
  <c r="K14" i="8"/>
  <c r="T14" i="8"/>
  <c r="AC14" i="8"/>
  <c r="M15" i="8"/>
  <c r="V15" i="8"/>
  <c r="AE15" i="8"/>
  <c r="N16" i="8"/>
  <c r="W16" i="8"/>
  <c r="F17" i="8"/>
  <c r="O17" i="8"/>
  <c r="Y17" i="8"/>
  <c r="H18" i="8"/>
  <c r="Q18" i="8"/>
  <c r="Z18" i="8"/>
  <c r="I19" i="8"/>
  <c r="R19" i="8"/>
  <c r="AA19" i="8"/>
  <c r="K20" i="8"/>
  <c r="T20" i="8"/>
  <c r="AC20" i="8"/>
  <c r="L21" i="8"/>
  <c r="U21" i="8"/>
  <c r="AD21" i="8"/>
  <c r="M22" i="8"/>
  <c r="W22" i="8"/>
  <c r="F23" i="8"/>
  <c r="O23" i="8"/>
  <c r="X23" i="8"/>
  <c r="G24" i="8"/>
  <c r="P24" i="8"/>
  <c r="Y24" i="8"/>
  <c r="I25" i="8"/>
  <c r="R25" i="8"/>
  <c r="AA25" i="8"/>
  <c r="J26" i="8"/>
  <c r="S26" i="8"/>
  <c r="AB26" i="8"/>
  <c r="K27" i="8"/>
  <c r="U27" i="8"/>
  <c r="AD27" i="8"/>
  <c r="M28" i="8"/>
  <c r="V28" i="8"/>
  <c r="AE28" i="8"/>
  <c r="N29" i="8"/>
  <c r="W29" i="8"/>
  <c r="G30" i="8"/>
  <c r="P30" i="8"/>
  <c r="Y30" i="8"/>
  <c r="H31" i="8"/>
  <c r="Q31" i="8"/>
  <c r="Z31" i="8"/>
  <c r="I32" i="8"/>
  <c r="S32" i="8"/>
  <c r="AB32" i="8"/>
  <c r="K33" i="8"/>
  <c r="T33" i="8"/>
  <c r="AC33" i="8"/>
  <c r="L34" i="8"/>
  <c r="U34" i="8"/>
  <c r="AE34" i="8"/>
  <c r="N35" i="8"/>
  <c r="W35" i="8"/>
  <c r="F36" i="8"/>
  <c r="O36" i="8"/>
  <c r="X36" i="8"/>
  <c r="G37" i="8"/>
  <c r="Q37" i="8"/>
  <c r="Z37" i="8"/>
  <c r="I38" i="8"/>
  <c r="R38" i="8"/>
  <c r="AA38" i="8"/>
  <c r="J39" i="8"/>
  <c r="R39" i="8"/>
  <c r="Z39" i="8"/>
  <c r="H40" i="8"/>
  <c r="P40" i="8"/>
  <c r="X40" i="8"/>
  <c r="F41" i="8"/>
  <c r="N41" i="8"/>
  <c r="V41" i="8"/>
  <c r="AD41" i="8"/>
  <c r="L42" i="8"/>
  <c r="T42" i="8"/>
  <c r="T13" i="8"/>
  <c r="AC13" i="8"/>
  <c r="L14" i="8"/>
  <c r="U14" i="8"/>
  <c r="AE14" i="8"/>
  <c r="N15" i="8"/>
  <c r="W15" i="8"/>
  <c r="F16" i="8"/>
  <c r="O16" i="8"/>
  <c r="X16" i="8"/>
  <c r="G17" i="8"/>
  <c r="Q17" i="8"/>
  <c r="Z17" i="8"/>
  <c r="I18" i="8"/>
  <c r="R18" i="8"/>
  <c r="AA18" i="8"/>
  <c r="J19" i="8"/>
  <c r="S19" i="8"/>
  <c r="AC19" i="8"/>
  <c r="L20" i="8"/>
  <c r="U20" i="8"/>
  <c r="AD20" i="8"/>
  <c r="M21" i="8"/>
  <c r="V21" i="8"/>
  <c r="AE21" i="8"/>
  <c r="O22" i="8"/>
  <c r="X22" i="8"/>
  <c r="G23" i="8"/>
  <c r="P23" i="8"/>
  <c r="Y23" i="8"/>
  <c r="H24" i="8"/>
  <c r="Q24" i="8"/>
  <c r="AA24" i="8"/>
  <c r="J25" i="8"/>
  <c r="S25" i="8"/>
  <c r="AB25" i="8"/>
  <c r="K26" i="8"/>
  <c r="T26" i="8"/>
  <c r="AC26" i="8"/>
  <c r="M27" i="8"/>
  <c r="V27" i="8"/>
  <c r="AE27" i="8"/>
  <c r="N28" i="8"/>
  <c r="W28" i="8"/>
  <c r="F29" i="8"/>
  <c r="O29" i="8"/>
  <c r="Y29" i="8"/>
  <c r="H30" i="8"/>
  <c r="Q30" i="8"/>
  <c r="Z30" i="8"/>
  <c r="I31" i="8"/>
  <c r="R31" i="8"/>
  <c r="AA31" i="8"/>
  <c r="K32" i="8"/>
  <c r="T32" i="8"/>
  <c r="AC32" i="8"/>
  <c r="L33" i="8"/>
  <c r="U33" i="8"/>
  <c r="AD33" i="8"/>
  <c r="M34" i="8"/>
  <c r="W34" i="8"/>
  <c r="F35" i="8"/>
  <c r="O35" i="8"/>
  <c r="X35" i="8"/>
  <c r="G36" i="8"/>
  <c r="P36" i="8"/>
  <c r="Y36" i="8"/>
  <c r="I37" i="8"/>
  <c r="R37" i="8"/>
  <c r="AA37" i="8"/>
  <c r="J38" i="8"/>
  <c r="S38" i="8"/>
  <c r="AB38" i="8"/>
  <c r="K39" i="8"/>
  <c r="S39" i="8"/>
  <c r="AA39" i="8"/>
  <c r="I40" i="8"/>
  <c r="Q40" i="8"/>
  <c r="Y40" i="8"/>
  <c r="U13" i="8"/>
  <c r="AD13" i="8"/>
  <c r="M14" i="8"/>
  <c r="W14" i="8"/>
  <c r="F15" i="8"/>
  <c r="O15" i="8"/>
  <c r="X15" i="8"/>
  <c r="G16" i="8"/>
  <c r="P16" i="8"/>
  <c r="Y16" i="8"/>
  <c r="I17" i="8"/>
  <c r="R17" i="8"/>
  <c r="AA17" i="8"/>
  <c r="J18" i="8"/>
  <c r="S18" i="8"/>
  <c r="AB18" i="8"/>
  <c r="K19" i="8"/>
  <c r="U19" i="8"/>
  <c r="AD19" i="8"/>
  <c r="M20" i="8"/>
  <c r="V20" i="8"/>
  <c r="AE20" i="8"/>
  <c r="N21" i="8"/>
  <c r="W21" i="8"/>
  <c r="G22" i="8"/>
  <c r="P22" i="8"/>
  <c r="Y22" i="8"/>
  <c r="H23" i="8"/>
  <c r="Q23" i="8"/>
  <c r="Z23" i="8"/>
  <c r="I24" i="8"/>
  <c r="S24" i="8"/>
  <c r="AB24" i="8"/>
  <c r="K25" i="8"/>
  <c r="T25" i="8"/>
  <c r="AC25" i="8"/>
  <c r="L26" i="8"/>
  <c r="U26" i="8"/>
  <c r="AE26" i="8"/>
  <c r="N27" i="8"/>
  <c r="W27" i="8"/>
  <c r="F28" i="8"/>
  <c r="O28" i="8"/>
  <c r="X28" i="8"/>
  <c r="G29" i="8"/>
  <c r="Q29" i="8"/>
  <c r="Z29" i="8"/>
  <c r="I30" i="8"/>
  <c r="R30" i="8"/>
  <c r="AA30" i="8"/>
  <c r="J31" i="8"/>
  <c r="S31" i="8"/>
  <c r="AC31" i="8"/>
  <c r="L32" i="8"/>
  <c r="U32" i="8"/>
  <c r="AD32" i="8"/>
  <c r="M33" i="8"/>
  <c r="V33" i="8"/>
  <c r="V13" i="8"/>
  <c r="AE13" i="8"/>
  <c r="O14" i="8"/>
  <c r="X14" i="8"/>
  <c r="G15" i="8"/>
  <c r="P15" i="8"/>
  <c r="Y15" i="8"/>
  <c r="H16" i="8"/>
  <c r="Q16" i="8"/>
  <c r="AA16" i="8"/>
  <c r="J17" i="8"/>
  <c r="S17" i="8"/>
  <c r="AB17" i="8"/>
  <c r="K18" i="8"/>
  <c r="T18" i="8"/>
  <c r="AC18" i="8"/>
  <c r="M19" i="8"/>
  <c r="V19" i="8"/>
  <c r="AE19" i="8"/>
  <c r="N20" i="8"/>
  <c r="W20" i="8"/>
  <c r="F21" i="8"/>
  <c r="O21" i="8"/>
  <c r="Y21" i="8"/>
  <c r="H22" i="8"/>
  <c r="Q22" i="8"/>
  <c r="Z22" i="8"/>
  <c r="I23" i="8"/>
  <c r="R23" i="8"/>
  <c r="AA23" i="8"/>
  <c r="K24" i="8"/>
  <c r="T24" i="8"/>
  <c r="AC24" i="8"/>
  <c r="L25" i="8"/>
  <c r="U25" i="8"/>
  <c r="AD25" i="8"/>
  <c r="M26" i="8"/>
  <c r="W26" i="8"/>
  <c r="F27" i="8"/>
  <c r="O27" i="8"/>
  <c r="X27" i="8"/>
  <c r="G28" i="8"/>
  <c r="P28" i="8"/>
  <c r="Y28" i="8"/>
  <c r="I29" i="8"/>
  <c r="R29" i="8"/>
  <c r="AA29" i="8"/>
  <c r="J30" i="8"/>
  <c r="S30" i="8"/>
  <c r="AB30" i="8"/>
  <c r="K31" i="8"/>
  <c r="U31" i="8"/>
  <c r="W13" i="8"/>
  <c r="G14" i="8"/>
  <c r="P14" i="8"/>
  <c r="Y14" i="8"/>
  <c r="H15" i="8"/>
  <c r="Q15" i="8"/>
  <c r="Z15" i="8"/>
  <c r="I16" i="8"/>
  <c r="S16" i="8"/>
  <c r="AB16" i="8"/>
  <c r="K17" i="8"/>
  <c r="T17" i="8"/>
  <c r="AC17" i="8"/>
  <c r="L18" i="8"/>
  <c r="U18" i="8"/>
  <c r="AE18" i="8"/>
  <c r="N19" i="8"/>
  <c r="W19" i="8"/>
  <c r="F20" i="8"/>
  <c r="O20" i="8"/>
  <c r="X20" i="8"/>
  <c r="G21" i="8"/>
  <c r="Q21" i="8"/>
  <c r="Z21" i="8"/>
  <c r="I22" i="8"/>
  <c r="R22" i="8"/>
  <c r="AA22" i="8"/>
  <c r="J23" i="8"/>
  <c r="S23" i="8"/>
  <c r="AC23" i="8"/>
  <c r="L24" i="8"/>
  <c r="U24" i="8"/>
  <c r="AD24" i="8"/>
  <c r="M25" i="8"/>
  <c r="V25" i="8"/>
  <c r="AE25" i="8"/>
  <c r="O26" i="8"/>
  <c r="X26" i="8"/>
  <c r="G27" i="8"/>
  <c r="P27" i="8"/>
  <c r="Y27" i="8"/>
  <c r="H28" i="8"/>
  <c r="Q28" i="8"/>
  <c r="AA28" i="8"/>
  <c r="J29" i="8"/>
  <c r="S29" i="8"/>
  <c r="AB29" i="8"/>
  <c r="K30" i="8"/>
  <c r="T30" i="8"/>
  <c r="AC30" i="8"/>
  <c r="M31" i="8"/>
  <c r="V31" i="8"/>
  <c r="AE31" i="8"/>
  <c r="N32" i="8"/>
  <c r="W32" i="8"/>
  <c r="F33" i="8"/>
  <c r="O33" i="8"/>
  <c r="Y33" i="8"/>
  <c r="H34" i="8"/>
  <c r="Q34" i="8"/>
  <c r="Z34" i="8"/>
  <c r="I35" i="8"/>
  <c r="R35" i="8"/>
  <c r="AA35" i="8"/>
  <c r="N13" i="8"/>
  <c r="Y13" i="8"/>
  <c r="H14" i="8"/>
  <c r="Q14" i="8"/>
  <c r="Z14" i="8"/>
  <c r="I15" i="8"/>
  <c r="R15" i="8"/>
  <c r="AA15" i="8"/>
  <c r="K16" i="8"/>
  <c r="T16" i="8"/>
  <c r="AC16" i="8"/>
  <c r="L17" i="8"/>
  <c r="U17" i="8"/>
  <c r="AD17" i="8"/>
  <c r="M18" i="8"/>
  <c r="W18" i="8"/>
  <c r="F19" i="8"/>
  <c r="O19" i="8"/>
  <c r="X19" i="8"/>
  <c r="G20" i="8"/>
  <c r="P20" i="8"/>
  <c r="Y20" i="8"/>
  <c r="I21" i="8"/>
  <c r="R21" i="8"/>
  <c r="AA21" i="8"/>
  <c r="J22" i="8"/>
  <c r="S22" i="8"/>
  <c r="AB22" i="8"/>
  <c r="K23" i="8"/>
  <c r="U23" i="8"/>
  <c r="AD23" i="8"/>
  <c r="M24" i="8"/>
  <c r="V24" i="8"/>
  <c r="AE24" i="8"/>
  <c r="N25" i="8"/>
  <c r="W25" i="8"/>
  <c r="G26" i="8"/>
  <c r="P26" i="8"/>
  <c r="Y26" i="8"/>
  <c r="O13" i="8"/>
  <c r="Z13" i="8"/>
  <c r="I14" i="8"/>
  <c r="R14" i="8"/>
  <c r="AA14" i="8"/>
  <c r="J15" i="8"/>
  <c r="S15" i="8"/>
  <c r="AC15" i="8"/>
  <c r="L16" i="8"/>
  <c r="U16" i="8"/>
  <c r="AD16" i="8"/>
  <c r="M17" i="8"/>
  <c r="V17" i="8"/>
  <c r="AE17" i="8"/>
  <c r="O18" i="8"/>
  <c r="X18" i="8"/>
  <c r="G19" i="8"/>
  <c r="P19" i="8"/>
  <c r="Y19" i="8"/>
  <c r="H20" i="8"/>
  <c r="Q20" i="8"/>
  <c r="AA20" i="8"/>
  <c r="J21" i="8"/>
  <c r="S21" i="8"/>
  <c r="AB21" i="8"/>
  <c r="K22" i="8"/>
  <c r="T22" i="8"/>
  <c r="AC22" i="8"/>
  <c r="M23" i="8"/>
  <c r="V23" i="8"/>
  <c r="AE23" i="8"/>
  <c r="N24" i="8"/>
  <c r="W24" i="8"/>
  <c r="F25" i="8"/>
  <c r="O25" i="8"/>
  <c r="Y25" i="8"/>
  <c r="H26" i="8"/>
  <c r="Q26" i="8"/>
  <c r="Z26" i="8"/>
  <c r="I27" i="8"/>
  <c r="S14" i="8"/>
  <c r="N17" i="8"/>
  <c r="I20" i="8"/>
  <c r="AE22" i="8"/>
  <c r="Z25" i="8"/>
  <c r="S27" i="8"/>
  <c r="T28" i="8"/>
  <c r="T29" i="8"/>
  <c r="O30" i="8"/>
  <c r="O31" i="8"/>
  <c r="H32" i="8"/>
  <c r="AA32" i="8"/>
  <c r="S33" i="8"/>
  <c r="J34" i="8"/>
  <c r="Y34" i="8"/>
  <c r="M35" i="8"/>
  <c r="AC35" i="8"/>
  <c r="N36" i="8"/>
  <c r="AB36" i="8"/>
  <c r="M37" i="8"/>
  <c r="Y37" i="8"/>
  <c r="L38" i="8"/>
  <c r="X38" i="8"/>
  <c r="I39" i="8"/>
  <c r="U39" i="8"/>
  <c r="AE39" i="8"/>
  <c r="O40" i="8"/>
  <c r="AA40" i="8"/>
  <c r="J41" i="8"/>
  <c r="S41" i="8"/>
  <c r="AB41" i="8"/>
  <c r="K42" i="8"/>
  <c r="U42" i="8"/>
  <c r="AC42" i="8"/>
  <c r="K43" i="8"/>
  <c r="S43" i="8"/>
  <c r="AA43" i="8"/>
  <c r="I44" i="8"/>
  <c r="Q44" i="8"/>
  <c r="Y44" i="8"/>
  <c r="G45" i="8"/>
  <c r="O45" i="8"/>
  <c r="W45" i="8"/>
  <c r="AE45" i="8"/>
  <c r="M46" i="8"/>
  <c r="U46" i="8"/>
  <c r="AC46" i="8"/>
  <c r="K47" i="8"/>
  <c r="S47" i="8"/>
  <c r="AA47" i="8"/>
  <c r="I48" i="8"/>
  <c r="Q48" i="8"/>
  <c r="Y48" i="8"/>
  <c r="G49" i="8"/>
  <c r="O49" i="8"/>
  <c r="W49" i="8"/>
  <c r="AE49" i="8"/>
  <c r="M50" i="8"/>
  <c r="U50" i="8"/>
  <c r="AC50" i="8"/>
  <c r="K51" i="8"/>
  <c r="S51" i="8"/>
  <c r="AA51" i="8"/>
  <c r="I52" i="8"/>
  <c r="Q52" i="8"/>
  <c r="Y52" i="8"/>
  <c r="G53" i="8"/>
  <c r="O53" i="8"/>
  <c r="W53" i="8"/>
  <c r="AE53" i="8"/>
  <c r="M54" i="8"/>
  <c r="U54" i="8"/>
  <c r="AC54" i="8"/>
  <c r="K55" i="8"/>
  <c r="S55" i="8"/>
  <c r="AA55" i="8"/>
  <c r="I56" i="8"/>
  <c r="Q56" i="8"/>
  <c r="Y56" i="8"/>
  <c r="G57" i="8"/>
  <c r="O57" i="8"/>
  <c r="W57" i="8"/>
  <c r="AE57" i="8"/>
  <c r="M58" i="8"/>
  <c r="U58" i="8"/>
  <c r="AC58" i="8"/>
  <c r="K59" i="8"/>
  <c r="S59" i="8"/>
  <c r="AB14" i="8"/>
  <c r="W17" i="8"/>
  <c r="S20" i="8"/>
  <c r="N23" i="8"/>
  <c r="I26" i="8"/>
  <c r="Z27" i="8"/>
  <c r="U28" i="8"/>
  <c r="U29" i="8"/>
  <c r="U30" i="8"/>
  <c r="P31" i="8"/>
  <c r="M32" i="8"/>
  <c r="AE32" i="8"/>
  <c r="W33" i="8"/>
  <c r="K34" i="8"/>
  <c r="AA34" i="8"/>
  <c r="P35" i="8"/>
  <c r="AD35" i="8"/>
  <c r="Q36" i="8"/>
  <c r="AC36" i="8"/>
  <c r="N37" i="8"/>
  <c r="AB37" i="8"/>
  <c r="M38" i="8"/>
  <c r="Y38" i="8"/>
  <c r="L39" i="8"/>
  <c r="V39" i="8"/>
  <c r="F40" i="8"/>
  <c r="R40" i="8"/>
  <c r="AB40" i="8"/>
  <c r="K41" i="8"/>
  <c r="T41" i="8"/>
  <c r="AC41" i="8"/>
  <c r="M42" i="8"/>
  <c r="V42" i="8"/>
  <c r="AD42" i="8"/>
  <c r="L43" i="8"/>
  <c r="T43" i="8"/>
  <c r="AB43" i="8"/>
  <c r="J44" i="8"/>
  <c r="R44" i="8"/>
  <c r="Z44" i="8"/>
  <c r="H45" i="8"/>
  <c r="P45" i="8"/>
  <c r="X45" i="8"/>
  <c r="F46" i="8"/>
  <c r="N46" i="8"/>
  <c r="V46" i="8"/>
  <c r="AD46" i="8"/>
  <c r="L47" i="8"/>
  <c r="T47" i="8"/>
  <c r="AB47" i="8"/>
  <c r="J48" i="8"/>
  <c r="R48" i="8"/>
  <c r="Z48" i="8"/>
  <c r="H49" i="8"/>
  <c r="P49" i="8"/>
  <c r="X49" i="8"/>
  <c r="F50" i="8"/>
  <c r="N50" i="8"/>
  <c r="V50" i="8"/>
  <c r="AD50" i="8"/>
  <c r="L51" i="8"/>
  <c r="T51" i="8"/>
  <c r="AB51" i="8"/>
  <c r="J52" i="8"/>
  <c r="R52" i="8"/>
  <c r="Z52" i="8"/>
  <c r="H53" i="8"/>
  <c r="P53" i="8"/>
  <c r="X53" i="8"/>
  <c r="F54" i="8"/>
  <c r="N54" i="8"/>
  <c r="V54" i="8"/>
  <c r="AD54" i="8"/>
  <c r="L55" i="8"/>
  <c r="T55" i="8"/>
  <c r="AB55" i="8"/>
  <c r="J56" i="8"/>
  <c r="R56" i="8"/>
  <c r="Z56" i="8"/>
  <c r="H57" i="8"/>
  <c r="P57" i="8"/>
  <c r="X57" i="8"/>
  <c r="F58" i="8"/>
  <c r="N58" i="8"/>
  <c r="V58" i="8"/>
  <c r="K15" i="8"/>
  <c r="G18" i="8"/>
  <c r="AB20" i="8"/>
  <c r="W23" i="8"/>
  <c r="R26" i="8"/>
  <c r="AA27" i="8"/>
  <c r="AB28" i="8"/>
  <c r="V29" i="8"/>
  <c r="W30" i="8"/>
  <c r="W31" i="8"/>
  <c r="O32" i="8"/>
  <c r="G33" i="8"/>
  <c r="Z33" i="8"/>
  <c r="O34" i="8"/>
  <c r="AB34" i="8"/>
  <c r="Q35" i="8"/>
  <c r="AE35" i="8"/>
  <c r="S36" i="8"/>
  <c r="AD36" i="8"/>
  <c r="O37" i="8"/>
  <c r="AC37" i="8"/>
  <c r="O38" i="8"/>
  <c r="Z38" i="8"/>
  <c r="M39" i="8"/>
  <c r="W39" i="8"/>
  <c r="G40" i="8"/>
  <c r="S40" i="8"/>
  <c r="AC40" i="8"/>
  <c r="L41" i="8"/>
  <c r="U41" i="8"/>
  <c r="AE41" i="8"/>
  <c r="N42" i="8"/>
  <c r="W42" i="8"/>
  <c r="AE42" i="8"/>
  <c r="M43" i="8"/>
  <c r="U43" i="8"/>
  <c r="AC43" i="8"/>
  <c r="K44" i="8"/>
  <c r="S44" i="8"/>
  <c r="AA44" i="8"/>
  <c r="I45" i="8"/>
  <c r="Q45" i="8"/>
  <c r="Y45" i="8"/>
  <c r="G46" i="8"/>
  <c r="O46" i="8"/>
  <c r="W46" i="8"/>
  <c r="AE46" i="8"/>
  <c r="M47" i="8"/>
  <c r="U47" i="8"/>
  <c r="AC47" i="8"/>
  <c r="K48" i="8"/>
  <c r="S48" i="8"/>
  <c r="AA48" i="8"/>
  <c r="I49" i="8"/>
  <c r="Q49" i="8"/>
  <c r="Y49" i="8"/>
  <c r="G50" i="8"/>
  <c r="O50" i="8"/>
  <c r="W50" i="8"/>
  <c r="AE50" i="8"/>
  <c r="U15" i="8"/>
  <c r="P18" i="8"/>
  <c r="K21" i="8"/>
  <c r="F24" i="8"/>
  <c r="AA26" i="8"/>
  <c r="AC27" i="8"/>
  <c r="AC28" i="8"/>
  <c r="AC29" i="8"/>
  <c r="X30" i="8"/>
  <c r="X31" i="8"/>
  <c r="P32" i="8"/>
  <c r="I33" i="8"/>
  <c r="AA33" i="8"/>
  <c r="P34" i="8"/>
  <c r="AC34" i="8"/>
  <c r="S35" i="8"/>
  <c r="H36" i="8"/>
  <c r="T36" i="8"/>
  <c r="AE36" i="8"/>
  <c r="S37" i="8"/>
  <c r="AD37" i="8"/>
  <c r="P38" i="8"/>
  <c r="AC38" i="8"/>
  <c r="N39" i="8"/>
  <c r="X39" i="8"/>
  <c r="J40" i="8"/>
  <c r="T40" i="8"/>
  <c r="AD40" i="8"/>
  <c r="M41" i="8"/>
  <c r="W41" i="8"/>
  <c r="F42" i="8"/>
  <c r="O42" i="8"/>
  <c r="X42" i="8"/>
  <c r="F43" i="8"/>
  <c r="N43" i="8"/>
  <c r="V43" i="8"/>
  <c r="AD43" i="8"/>
  <c r="L44" i="8"/>
  <c r="T44" i="8"/>
  <c r="AB44" i="8"/>
  <c r="J45" i="8"/>
  <c r="R45" i="8"/>
  <c r="Z45" i="8"/>
  <c r="H46" i="8"/>
  <c r="P46" i="8"/>
  <c r="X46" i="8"/>
  <c r="F47" i="8"/>
  <c r="N47" i="8"/>
  <c r="V47" i="8"/>
  <c r="AD47" i="8"/>
  <c r="L48" i="8"/>
  <c r="T48" i="8"/>
  <c r="AB48" i="8"/>
  <c r="J49" i="8"/>
  <c r="R49" i="8"/>
  <c r="Z49" i="8"/>
  <c r="H50" i="8"/>
  <c r="P50" i="8"/>
  <c r="X50" i="8"/>
  <c r="AD15" i="8"/>
  <c r="Y18" i="8"/>
  <c r="T21" i="8"/>
  <c r="O24" i="8"/>
  <c r="H27" i="8"/>
  <c r="I28" i="8"/>
  <c r="AD28" i="8"/>
  <c r="AD29" i="8"/>
  <c r="AE30" i="8"/>
  <c r="Y31" i="8"/>
  <c r="Q32" i="8"/>
  <c r="J33" i="8"/>
  <c r="AB33" i="8"/>
  <c r="R34" i="8"/>
  <c r="G35" i="8"/>
  <c r="U35" i="8"/>
  <c r="I36" i="8"/>
  <c r="U36" i="8"/>
  <c r="F37" i="8"/>
  <c r="T37" i="8"/>
  <c r="AE37" i="8"/>
  <c r="Q38" i="8"/>
  <c r="AE38" i="8"/>
  <c r="O39" i="8"/>
  <c r="Y39" i="8"/>
  <c r="K40" i="8"/>
  <c r="U40" i="8"/>
  <c r="AE40" i="8"/>
  <c r="O41" i="8"/>
  <c r="X41" i="8"/>
  <c r="G42" i="8"/>
  <c r="P42" i="8"/>
  <c r="Y42" i="8"/>
  <c r="G43" i="8"/>
  <c r="O43" i="8"/>
  <c r="W43" i="8"/>
  <c r="AE43" i="8"/>
  <c r="M44" i="8"/>
  <c r="U44" i="8"/>
  <c r="AC44" i="8"/>
  <c r="K45" i="8"/>
  <c r="S45" i="8"/>
  <c r="AA45" i="8"/>
  <c r="I46" i="8"/>
  <c r="Q46" i="8"/>
  <c r="Y46" i="8"/>
  <c r="G47" i="8"/>
  <c r="O47" i="8"/>
  <c r="W47" i="8"/>
  <c r="AE47" i="8"/>
  <c r="M48" i="8"/>
  <c r="U48" i="8"/>
  <c r="AC48" i="8"/>
  <c r="K49" i="8"/>
  <c r="S49" i="8"/>
  <c r="AA49" i="8"/>
  <c r="I50" i="8"/>
  <c r="Q50" i="8"/>
  <c r="Y50" i="8"/>
  <c r="G51" i="8"/>
  <c r="O51" i="8"/>
  <c r="W51" i="8"/>
  <c r="AE51" i="8"/>
  <c r="Q13" i="8"/>
  <c r="M16" i="8"/>
  <c r="H19" i="8"/>
  <c r="AC21" i="8"/>
  <c r="X24" i="8"/>
  <c r="J27" i="8"/>
  <c r="K28" i="8"/>
  <c r="K29" i="8"/>
  <c r="AE29" i="8"/>
  <c r="F31" i="8"/>
  <c r="AD31" i="8"/>
  <c r="V32" i="8"/>
  <c r="N33" i="8"/>
  <c r="AE33" i="8"/>
  <c r="S34" i="8"/>
  <c r="H35" i="8"/>
  <c r="V35" i="8"/>
  <c r="K36" i="8"/>
  <c r="V36" i="8"/>
  <c r="J37" i="8"/>
  <c r="U37" i="8"/>
  <c r="G38" i="8"/>
  <c r="T38" i="8"/>
  <c r="F39" i="8"/>
  <c r="P39" i="8"/>
  <c r="AB39" i="8"/>
  <c r="L40" i="8"/>
  <c r="V40" i="8"/>
  <c r="G41" i="8"/>
  <c r="P41" i="8"/>
  <c r="Y41" i="8"/>
  <c r="H42" i="8"/>
  <c r="Q42" i="8"/>
  <c r="Z42" i="8"/>
  <c r="H43" i="8"/>
  <c r="P43" i="8"/>
  <c r="X43" i="8"/>
  <c r="F44" i="8"/>
  <c r="N44" i="8"/>
  <c r="V44" i="8"/>
  <c r="AD44" i="8"/>
  <c r="L45" i="8"/>
  <c r="T45" i="8"/>
  <c r="AB45" i="8"/>
  <c r="J46" i="8"/>
  <c r="R46" i="8"/>
  <c r="Z46" i="8"/>
  <c r="H47" i="8"/>
  <c r="P47" i="8"/>
  <c r="X47" i="8"/>
  <c r="J14" i="8"/>
  <c r="AE16" i="8"/>
  <c r="Z19" i="8"/>
  <c r="U22" i="8"/>
  <c r="Q25" i="8"/>
  <c r="R27" i="8"/>
  <c r="S28" i="8"/>
  <c r="M29" i="8"/>
  <c r="M30" i="8"/>
  <c r="N31" i="8"/>
  <c r="G32" i="8"/>
  <c r="Y32" i="8"/>
  <c r="R33" i="8"/>
  <c r="I34" i="8"/>
  <c r="X34" i="8"/>
  <c r="K35" i="8"/>
  <c r="Z35" i="8"/>
  <c r="M36" i="8"/>
  <c r="AA36" i="8"/>
  <c r="L37" i="8"/>
  <c r="W37" i="8"/>
  <c r="K38" i="8"/>
  <c r="W38" i="8"/>
  <c r="H39" i="8"/>
  <c r="T39" i="8"/>
  <c r="AD39" i="8"/>
  <c r="N40" i="8"/>
  <c r="Z40" i="8"/>
  <c r="I41" i="8"/>
  <c r="R41" i="8"/>
  <c r="AA41" i="8"/>
  <c r="J42" i="8"/>
  <c r="S42" i="8"/>
  <c r="AB42" i="8"/>
  <c r="J43" i="8"/>
  <c r="R43" i="8"/>
  <c r="Z43" i="8"/>
  <c r="H44" i="8"/>
  <c r="P44" i="8"/>
  <c r="X44" i="8"/>
  <c r="F45" i="8"/>
  <c r="N45" i="8"/>
  <c r="V45" i="8"/>
  <c r="AD45" i="8"/>
  <c r="L46" i="8"/>
  <c r="T46" i="8"/>
  <c r="AB46" i="8"/>
  <c r="J47" i="8"/>
  <c r="R47" i="8"/>
  <c r="Z47" i="8"/>
  <c r="H48" i="8"/>
  <c r="L22" i="8"/>
  <c r="X32" i="8"/>
  <c r="K37" i="8"/>
  <c r="W40" i="8"/>
  <c r="Q43" i="8"/>
  <c r="AC45" i="8"/>
  <c r="G48" i="8"/>
  <c r="AE48" i="8"/>
  <c r="AB49" i="8"/>
  <c r="T50" i="8"/>
  <c r="M51" i="8"/>
  <c r="Y51" i="8"/>
  <c r="L52" i="8"/>
  <c r="V52" i="8"/>
  <c r="F53" i="8"/>
  <c r="R53" i="8"/>
  <c r="AB53" i="8"/>
  <c r="L54" i="8"/>
  <c r="X54" i="8"/>
  <c r="H55" i="8"/>
  <c r="R55" i="8"/>
  <c r="AD55" i="8"/>
  <c r="N56" i="8"/>
  <c r="X56" i="8"/>
  <c r="J57" i="8"/>
  <c r="T57" i="8"/>
  <c r="AD57" i="8"/>
  <c r="P58" i="8"/>
  <c r="Z58" i="8"/>
  <c r="I59" i="8"/>
  <c r="R59" i="8"/>
  <c r="AA59" i="8"/>
  <c r="I60" i="8"/>
  <c r="Q60" i="8"/>
  <c r="Y60" i="8"/>
  <c r="G61" i="8"/>
  <c r="O61" i="8"/>
  <c r="W61" i="8"/>
  <c r="AE61" i="8"/>
  <c r="M62" i="8"/>
  <c r="U62" i="8"/>
  <c r="AC62" i="8"/>
  <c r="K63" i="8"/>
  <c r="S63" i="8"/>
  <c r="AA63" i="8"/>
  <c r="I64" i="8"/>
  <c r="Q64" i="8"/>
  <c r="Y64" i="8"/>
  <c r="G65" i="8"/>
  <c r="O65" i="8"/>
  <c r="W65" i="8"/>
  <c r="AE65" i="8"/>
  <c r="M66" i="8"/>
  <c r="U66" i="8"/>
  <c r="AC66" i="8"/>
  <c r="L12" i="8"/>
  <c r="T12" i="8"/>
  <c r="AB12" i="8"/>
  <c r="F66" i="8"/>
  <c r="V66" i="8"/>
  <c r="M12" i="8"/>
  <c r="AC12" i="8"/>
  <c r="G62" i="8"/>
  <c r="K64" i="8"/>
  <c r="Y65" i="8"/>
  <c r="W66" i="8"/>
  <c r="V12" i="8"/>
  <c r="AB64" i="8"/>
  <c r="P66" i="8"/>
  <c r="AE12" i="8"/>
  <c r="Z66" i="8"/>
  <c r="Y12" i="8"/>
  <c r="W64" i="8"/>
  <c r="M40" i="8"/>
  <c r="S50" i="8"/>
  <c r="AA53" i="8"/>
  <c r="M56" i="8"/>
  <c r="H59" i="8"/>
  <c r="F61" i="8"/>
  <c r="T62" i="8"/>
  <c r="P64" i="8"/>
  <c r="T66" i="8"/>
  <c r="G25" i="8"/>
  <c r="Q33" i="8"/>
  <c r="V37" i="8"/>
  <c r="H41" i="8"/>
  <c r="Y43" i="8"/>
  <c r="K46" i="8"/>
  <c r="N48" i="8"/>
  <c r="F49" i="8"/>
  <c r="AC49" i="8"/>
  <c r="Z50" i="8"/>
  <c r="N51" i="8"/>
  <c r="Z51" i="8"/>
  <c r="M52" i="8"/>
  <c r="W52" i="8"/>
  <c r="I53" i="8"/>
  <c r="S53" i="8"/>
  <c r="AC53" i="8"/>
  <c r="O54" i="8"/>
  <c r="Y54" i="8"/>
  <c r="I55" i="8"/>
  <c r="U55" i="8"/>
  <c r="AE55" i="8"/>
  <c r="O56" i="8"/>
  <c r="AA56" i="8"/>
  <c r="K57" i="8"/>
  <c r="U57" i="8"/>
  <c r="G58" i="8"/>
  <c r="Q58" i="8"/>
  <c r="AA58" i="8"/>
  <c r="J59" i="8"/>
  <c r="T59" i="8"/>
  <c r="AB59" i="8"/>
  <c r="J60" i="8"/>
  <c r="R60" i="8"/>
  <c r="Z60" i="8"/>
  <c r="H61" i="8"/>
  <c r="P61" i="8"/>
  <c r="X61" i="8"/>
  <c r="F62" i="8"/>
  <c r="N62" i="8"/>
  <c r="V62" i="8"/>
  <c r="AD62" i="8"/>
  <c r="L63" i="8"/>
  <c r="T63" i="8"/>
  <c r="AB63" i="8"/>
  <c r="J64" i="8"/>
  <c r="R64" i="8"/>
  <c r="Z64" i="8"/>
  <c r="H65" i="8"/>
  <c r="P65" i="8"/>
  <c r="X65" i="8"/>
  <c r="N66" i="8"/>
  <c r="AD66" i="8"/>
  <c r="U12" i="8"/>
  <c r="O62" i="8"/>
  <c r="U63" i="8"/>
  <c r="S64" i="8"/>
  <c r="Q65" i="8"/>
  <c r="O66" i="8"/>
  <c r="N12" i="8"/>
  <c r="J65" i="8"/>
  <c r="H66" i="8"/>
  <c r="G12" i="8"/>
  <c r="T65" i="8"/>
  <c r="Q12" i="8"/>
  <c r="AE64" i="8"/>
  <c r="S66" i="8"/>
  <c r="W36" i="8"/>
  <c r="V49" i="8"/>
  <c r="AE52" i="8"/>
  <c r="Q55" i="8"/>
  <c r="Y58" i="8"/>
  <c r="V61" i="8"/>
  <c r="H64" i="8"/>
  <c r="AD65" i="8"/>
  <c r="AA12" i="8"/>
  <c r="Q27" i="8"/>
  <c r="G34" i="8"/>
  <c r="H38" i="8"/>
  <c r="Q41" i="8"/>
  <c r="G44" i="8"/>
  <c r="S46" i="8"/>
  <c r="O48" i="8"/>
  <c r="L49" i="8"/>
  <c r="AD49" i="8"/>
  <c r="AA50" i="8"/>
  <c r="P51" i="8"/>
  <c r="AC51" i="8"/>
  <c r="N52" i="8"/>
  <c r="X52" i="8"/>
  <c r="J53" i="8"/>
  <c r="T53" i="8"/>
  <c r="AD53" i="8"/>
  <c r="P54" i="8"/>
  <c r="Z54" i="8"/>
  <c r="J55" i="8"/>
  <c r="V55" i="8"/>
  <c r="F56" i="8"/>
  <c r="P56" i="8"/>
  <c r="AB56" i="8"/>
  <c r="L57" i="8"/>
  <c r="V57" i="8"/>
  <c r="H58" i="8"/>
  <c r="R58" i="8"/>
  <c r="AB58" i="8"/>
  <c r="L59" i="8"/>
  <c r="U59" i="8"/>
  <c r="AC59" i="8"/>
  <c r="K60" i="8"/>
  <c r="S60" i="8"/>
  <c r="AA60" i="8"/>
  <c r="I61" i="8"/>
  <c r="Q61" i="8"/>
  <c r="Y61" i="8"/>
  <c r="W62" i="8"/>
  <c r="AE62" i="8"/>
  <c r="M63" i="8"/>
  <c r="AC63" i="8"/>
  <c r="AA64" i="8"/>
  <c r="I65" i="8"/>
  <c r="G66" i="8"/>
  <c r="AE66" i="8"/>
  <c r="AD12" i="8"/>
  <c r="R65" i="8"/>
  <c r="X66" i="8"/>
  <c r="W12" i="8"/>
  <c r="AB65" i="8"/>
  <c r="U65" i="8"/>
  <c r="I43" i="8"/>
  <c r="K52" i="8"/>
  <c r="W54" i="8"/>
  <c r="AC55" i="8"/>
  <c r="AC57" i="8"/>
  <c r="P60" i="8"/>
  <c r="N61" i="8"/>
  <c r="AB62" i="8"/>
  <c r="X64" i="8"/>
  <c r="AB66" i="8"/>
  <c r="L28" i="8"/>
  <c r="T34" i="8"/>
  <c r="U38" i="8"/>
  <c r="Z41" i="8"/>
  <c r="O44" i="8"/>
  <c r="AA46" i="8"/>
  <c r="P48" i="8"/>
  <c r="M49" i="8"/>
  <c r="J50" i="8"/>
  <c r="AB50" i="8"/>
  <c r="Q51" i="8"/>
  <c r="AD51" i="8"/>
  <c r="O52" i="8"/>
  <c r="AA52" i="8"/>
  <c r="K53" i="8"/>
  <c r="U53" i="8"/>
  <c r="G54" i="8"/>
  <c r="Q54" i="8"/>
  <c r="AA54" i="8"/>
  <c r="M55" i="8"/>
  <c r="W55" i="8"/>
  <c r="G56" i="8"/>
  <c r="S56" i="8"/>
  <c r="AC56" i="8"/>
  <c r="M57" i="8"/>
  <c r="Y57" i="8"/>
  <c r="I58" i="8"/>
  <c r="S58" i="8"/>
  <c r="AD58" i="8"/>
  <c r="M59" i="8"/>
  <c r="V59" i="8"/>
  <c r="AD59" i="8"/>
  <c r="L60" i="8"/>
  <c r="T60" i="8"/>
  <c r="AB60" i="8"/>
  <c r="J61" i="8"/>
  <c r="R61" i="8"/>
  <c r="Z61" i="8"/>
  <c r="H62" i="8"/>
  <c r="P62" i="8"/>
  <c r="X62" i="8"/>
  <c r="F63" i="8"/>
  <c r="N63" i="8"/>
  <c r="V63" i="8"/>
  <c r="AD63" i="8"/>
  <c r="L64" i="8"/>
  <c r="T64" i="8"/>
  <c r="Z65" i="8"/>
  <c r="O12" i="8"/>
  <c r="R66" i="8"/>
  <c r="AC65" i="8"/>
  <c r="Z12" i="8"/>
  <c r="Q19" i="8"/>
  <c r="U52" i="8"/>
  <c r="O58" i="8"/>
  <c r="AD61" i="8"/>
  <c r="F65" i="8"/>
  <c r="K12" i="8"/>
  <c r="L29" i="8"/>
  <c r="J35" i="8"/>
  <c r="G39" i="8"/>
  <c r="I42" i="8"/>
  <c r="W44" i="8"/>
  <c r="I47" i="8"/>
  <c r="V48" i="8"/>
  <c r="N49" i="8"/>
  <c r="K50" i="8"/>
  <c r="F51" i="8"/>
  <c r="R51" i="8"/>
  <c r="F52" i="8"/>
  <c r="P52" i="8"/>
  <c r="AB52" i="8"/>
  <c r="L53" i="8"/>
  <c r="V53" i="8"/>
  <c r="H54" i="8"/>
  <c r="R54" i="8"/>
  <c r="AB54" i="8"/>
  <c r="N55" i="8"/>
  <c r="X55" i="8"/>
  <c r="H56" i="8"/>
  <c r="T56" i="8"/>
  <c r="AD56" i="8"/>
  <c r="N57" i="8"/>
  <c r="Z57" i="8"/>
  <c r="J58" i="8"/>
  <c r="T58" i="8"/>
  <c r="AE58" i="8"/>
  <c r="N59" i="8"/>
  <c r="W59" i="8"/>
  <c r="AE59" i="8"/>
  <c r="M60" i="8"/>
  <c r="U60" i="8"/>
  <c r="AC60" i="8"/>
  <c r="K61" i="8"/>
  <c r="S61" i="8"/>
  <c r="AA61" i="8"/>
  <c r="I62" i="8"/>
  <c r="Q62" i="8"/>
  <c r="Y62" i="8"/>
  <c r="G63" i="8"/>
  <c r="O63" i="8"/>
  <c r="W63" i="8"/>
  <c r="AE63" i="8"/>
  <c r="M64" i="8"/>
  <c r="U64" i="8"/>
  <c r="AC64" i="8"/>
  <c r="K65" i="8"/>
  <c r="S65" i="8"/>
  <c r="AA65" i="8"/>
  <c r="I66" i="8"/>
  <c r="Q66" i="8"/>
  <c r="Y66" i="8"/>
  <c r="H12" i="8"/>
  <c r="P12" i="8"/>
  <c r="X12" i="8"/>
  <c r="T61" i="8"/>
  <c r="Z62" i="8"/>
  <c r="P63" i="8"/>
  <c r="F64" i="8"/>
  <c r="V64" i="8"/>
  <c r="L65" i="8"/>
  <c r="I12" i="8"/>
  <c r="K66" i="8"/>
  <c r="J12" i="8"/>
  <c r="U45" i="8"/>
  <c r="X51" i="8"/>
  <c r="G55" i="8"/>
  <c r="S57" i="8"/>
  <c r="Q59" i="8"/>
  <c r="X60" i="8"/>
  <c r="L62" i="8"/>
  <c r="Z63" i="8"/>
  <c r="N65" i="8"/>
  <c r="S12" i="8"/>
  <c r="AA13" i="8"/>
  <c r="L30" i="8"/>
  <c r="Y35" i="8"/>
  <c r="Q39" i="8"/>
  <c r="R42" i="8"/>
  <c r="AE44" i="8"/>
  <c r="Q47" i="8"/>
  <c r="W48" i="8"/>
  <c r="T49" i="8"/>
  <c r="L50" i="8"/>
  <c r="H51" i="8"/>
  <c r="U51" i="8"/>
  <c r="G52" i="8"/>
  <c r="S52" i="8"/>
  <c r="AC52" i="8"/>
  <c r="M53" i="8"/>
  <c r="Y53" i="8"/>
  <c r="I54" i="8"/>
  <c r="S54" i="8"/>
  <c r="AE54" i="8"/>
  <c r="O55" i="8"/>
  <c r="Y55" i="8"/>
  <c r="K56" i="8"/>
  <c r="U56" i="8"/>
  <c r="AE56" i="8"/>
  <c r="Q57" i="8"/>
  <c r="AA57" i="8"/>
  <c r="K58" i="8"/>
  <c r="W58" i="8"/>
  <c r="F59" i="8"/>
  <c r="O59" i="8"/>
  <c r="X59" i="8"/>
  <c r="F60" i="8"/>
  <c r="N60" i="8"/>
  <c r="V60" i="8"/>
  <c r="AD60" i="8"/>
  <c r="L61" i="8"/>
  <c r="AB61" i="8"/>
  <c r="J62" i="8"/>
  <c r="R62" i="8"/>
  <c r="H63" i="8"/>
  <c r="X63" i="8"/>
  <c r="N64" i="8"/>
  <c r="AD64" i="8"/>
  <c r="J66" i="8"/>
  <c r="O64" i="8"/>
  <c r="R12" i="8"/>
  <c r="F32" i="8"/>
  <c r="AD48" i="8"/>
  <c r="Q53" i="8"/>
  <c r="I57" i="8"/>
  <c r="Z59" i="8"/>
  <c r="J63" i="8"/>
  <c r="V65" i="8"/>
  <c r="V16" i="8"/>
  <c r="G31" i="8"/>
  <c r="L36" i="8"/>
  <c r="AC39" i="8"/>
  <c r="AA42" i="8"/>
  <c r="M45" i="8"/>
  <c r="Y47" i="8"/>
  <c r="X48" i="8"/>
  <c r="U49" i="8"/>
  <c r="R50" i="8"/>
  <c r="I51" i="8"/>
  <c r="V51" i="8"/>
  <c r="H52" i="8"/>
  <c r="T52" i="8"/>
  <c r="AD52" i="8"/>
  <c r="N53" i="8"/>
  <c r="Z53" i="8"/>
  <c r="J54" i="8"/>
  <c r="T54" i="8"/>
  <c r="F55" i="8"/>
  <c r="P55" i="8"/>
  <c r="Z55" i="8"/>
  <c r="L56" i="8"/>
  <c r="V56" i="8"/>
  <c r="F57" i="8"/>
  <c r="R57" i="8"/>
  <c r="AB57" i="8"/>
  <c r="L58" i="8"/>
  <c r="X58" i="8"/>
  <c r="G59" i="8"/>
  <c r="P59" i="8"/>
  <c r="Y59" i="8"/>
  <c r="G60" i="8"/>
  <c r="O60" i="8"/>
  <c r="W60" i="8"/>
  <c r="AE60" i="8"/>
  <c r="M61" i="8"/>
  <c r="U61" i="8"/>
  <c r="AC61" i="8"/>
  <c r="K62" i="8"/>
  <c r="S62" i="8"/>
  <c r="AA62" i="8"/>
  <c r="I63" i="8"/>
  <c r="Q63" i="8"/>
  <c r="Y63" i="8"/>
  <c r="G64" i="8"/>
  <c r="M65" i="8"/>
  <c r="AA66" i="8"/>
  <c r="F48" i="8"/>
  <c r="J51" i="8"/>
  <c r="K54" i="8"/>
  <c r="W56" i="8"/>
  <c r="H60" i="8"/>
  <c r="R63" i="8"/>
  <c r="L66" i="8"/>
  <c r="AD28" i="13"/>
  <c r="AG26" i="13"/>
  <c r="AG18" i="13"/>
  <c r="AD21" i="13"/>
  <c r="AD29" i="13"/>
  <c r="W19" i="13"/>
  <c r="W27" i="13"/>
  <c r="W20" i="13"/>
  <c r="AG23" i="13"/>
  <c r="AD24" i="13"/>
  <c r="W14" i="13"/>
  <c r="AG27" i="13"/>
  <c r="AG15" i="13"/>
  <c r="AG25" i="13"/>
  <c r="AG17" i="13"/>
  <c r="AD22" i="13"/>
  <c r="AD30" i="13"/>
  <c r="W28" i="13"/>
  <c r="AG31" i="13"/>
  <c r="AD32" i="13"/>
  <c r="AD20" i="13"/>
  <c r="AG32" i="13"/>
  <c r="AG24" i="13"/>
  <c r="AG16" i="13"/>
  <c r="AD23" i="13"/>
  <c r="AD31" i="13"/>
  <c r="W21" i="13"/>
  <c r="W29" i="13"/>
  <c r="AD16" i="13"/>
  <c r="W22" i="13"/>
  <c r="W26" i="13"/>
  <c r="AG30" i="13"/>
  <c r="AG22" i="13"/>
  <c r="AD17" i="13"/>
  <c r="AD25" i="13"/>
  <c r="W15" i="13"/>
  <c r="W23" i="13"/>
  <c r="AG28" i="13"/>
  <c r="AD19" i="13"/>
  <c r="W17" i="13"/>
  <c r="AG19" i="13"/>
  <c r="AG29" i="13"/>
  <c r="AG21" i="13"/>
  <c r="AD18" i="13"/>
  <c r="AD26" i="13"/>
  <c r="W16" i="13"/>
  <c r="W24" i="13"/>
  <c r="AG20" i="13"/>
  <c r="AD27" i="13"/>
  <c r="W25" i="13"/>
  <c r="W18" i="13"/>
  <c r="S27" i="15"/>
  <c r="R30" i="15"/>
  <c r="Q33" i="15"/>
  <c r="P32" i="15"/>
  <c r="N34" i="15"/>
  <c r="L25" i="15"/>
  <c r="L28" i="15"/>
  <c r="J28" i="15"/>
  <c r="H32" i="15"/>
  <c r="F32" i="15"/>
  <c r="N20" i="15"/>
  <c r="S16" i="15"/>
  <c r="S18" i="15"/>
  <c r="S20" i="15"/>
  <c r="T21" i="15"/>
  <c r="T22" i="15"/>
  <c r="T23" i="15"/>
  <c r="H15" i="15"/>
  <c r="H19" i="15"/>
  <c r="K20" i="15"/>
  <c r="I22" i="15"/>
  <c r="L23" i="15"/>
  <c r="F22" i="15"/>
  <c r="L27" i="15"/>
  <c r="P14" i="15"/>
  <c r="P19" i="15"/>
  <c r="M22" i="15"/>
  <c r="L14" i="15"/>
  <c r="I19" i="15"/>
  <c r="J22" i="15"/>
  <c r="F23" i="15"/>
  <c r="J19" i="15"/>
  <c r="G19" i="15"/>
  <c r="S31" i="15"/>
  <c r="L32" i="15"/>
  <c r="N16" i="15"/>
  <c r="P21" i="15"/>
  <c r="I18" i="15"/>
  <c r="G21" i="15"/>
  <c r="Q30" i="15"/>
  <c r="H31" i="15"/>
  <c r="R16" i="15"/>
  <c r="S22" i="15"/>
  <c r="J20" i="15"/>
  <c r="T32" i="15"/>
  <c r="Q28" i="15"/>
  <c r="S30" i="15"/>
  <c r="R33" i="15"/>
  <c r="P31" i="15"/>
  <c r="N33" i="15"/>
  <c r="L26" i="15"/>
  <c r="J27" i="15"/>
  <c r="H33" i="15"/>
  <c r="F33" i="15"/>
  <c r="P17" i="15"/>
  <c r="M21" i="15"/>
  <c r="M23" i="15"/>
  <c r="H16" i="15"/>
  <c r="L20" i="15"/>
  <c r="G18" i="15"/>
  <c r="H21" i="15"/>
  <c r="F18" i="15"/>
  <c r="Q29" i="15"/>
  <c r="F28" i="15"/>
  <c r="P22" i="15"/>
  <c r="J21" i="15"/>
  <c r="J29" i="15"/>
  <c r="K23" i="15"/>
  <c r="T33" i="15"/>
  <c r="R28" i="15"/>
  <c r="Q31" i="15"/>
  <c r="S33" i="15"/>
  <c r="P30" i="15"/>
  <c r="N32" i="15"/>
  <c r="L34" i="15"/>
  <c r="J34" i="15"/>
  <c r="H26" i="15"/>
  <c r="H34" i="15"/>
  <c r="F34" i="15"/>
  <c r="P15" i="15"/>
  <c r="Q17" i="15"/>
  <c r="Q19" i="15"/>
  <c r="N21" i="15"/>
  <c r="N22" i="15"/>
  <c r="N23" i="15"/>
  <c r="L15" i="15"/>
  <c r="H17" i="15"/>
  <c r="K22" i="15"/>
  <c r="G20" i="15"/>
  <c r="R34" i="15"/>
  <c r="N30" i="15"/>
  <c r="H28" i="15"/>
  <c r="S17" i="15"/>
  <c r="L17" i="15"/>
  <c r="H23" i="15"/>
  <c r="S32" i="15"/>
  <c r="N27" i="15"/>
  <c r="N19" i="15"/>
  <c r="S21" i="15"/>
  <c r="H14" i="15"/>
  <c r="F21" i="15"/>
  <c r="T34" i="15"/>
  <c r="S28" i="15"/>
  <c r="R31" i="15"/>
  <c r="Q34" i="15"/>
  <c r="P29" i="15"/>
  <c r="N31" i="15"/>
  <c r="L33" i="15"/>
  <c r="J33" i="15"/>
  <c r="H27" i="15"/>
  <c r="H25" i="15"/>
  <c r="F27" i="15"/>
  <c r="S14" i="15"/>
  <c r="R17" i="15"/>
  <c r="R19" i="15"/>
  <c r="O21" i="15"/>
  <c r="O22" i="15"/>
  <c r="O23" i="15"/>
  <c r="L16" i="15"/>
  <c r="H18" i="15"/>
  <c r="K19" i="15"/>
  <c r="I21" i="15"/>
  <c r="L22" i="15"/>
  <c r="F19" i="15"/>
  <c r="P28" i="15"/>
  <c r="J32" i="15"/>
  <c r="S15" i="15"/>
  <c r="S19" i="15"/>
  <c r="P23" i="15"/>
  <c r="L19" i="15"/>
  <c r="F20" i="15"/>
  <c r="P33" i="15"/>
  <c r="F31" i="15"/>
  <c r="R20" i="15"/>
  <c r="S23" i="15"/>
  <c r="H22" i="15"/>
  <c r="S25" i="15"/>
  <c r="S26" i="15"/>
  <c r="R29" i="15"/>
  <c r="Q32" i="15"/>
  <c r="S34" i="15"/>
  <c r="P27" i="15"/>
  <c r="N29" i="15"/>
  <c r="L31" i="15"/>
  <c r="J31" i="15"/>
  <c r="H29" i="15"/>
  <c r="F29" i="15"/>
  <c r="N17" i="15"/>
  <c r="P16" i="15"/>
  <c r="P18" i="15"/>
  <c r="P20" i="15"/>
  <c r="Q21" i="15"/>
  <c r="Q22" i="15"/>
  <c r="Q23" i="15"/>
  <c r="J16" i="15"/>
  <c r="J18" i="15"/>
  <c r="H20" i="15"/>
  <c r="K21" i="15"/>
  <c r="I23" i="15"/>
  <c r="G22" i="15"/>
  <c r="F17" i="15"/>
  <c r="Q20" i="15"/>
  <c r="R22" i="15"/>
  <c r="J17" i="15"/>
  <c r="I20" i="15"/>
  <c r="J23" i="15"/>
  <c r="F16" i="15"/>
  <c r="L29" i="15"/>
  <c r="Q27" i="15"/>
  <c r="S29" i="15"/>
  <c r="R32" i="15"/>
  <c r="P34" i="15"/>
  <c r="P26" i="15"/>
  <c r="N28" i="15"/>
  <c r="L30" i="15"/>
  <c r="J30" i="15"/>
  <c r="H30" i="15"/>
  <c r="F30" i="15"/>
  <c r="N18" i="15"/>
  <c r="Q16" i="15"/>
  <c r="Q18" i="15"/>
  <c r="R21" i="15"/>
  <c r="R23" i="15"/>
  <c r="K18" i="15"/>
  <c r="L21" i="15"/>
  <c r="G23" i="15"/>
  <c r="P25" i="15"/>
  <c r="R27" i="15"/>
  <c r="R18" i="15"/>
  <c r="L18" i="15"/>
  <c r="E12" i="10"/>
  <c r="M12" i="10"/>
  <c r="L13" i="10"/>
  <c r="K14" i="10"/>
  <c r="J15" i="10"/>
  <c r="I16" i="10"/>
  <c r="H17" i="10"/>
  <c r="G18" i="10"/>
  <c r="F19" i="10"/>
  <c r="E20" i="10"/>
  <c r="M20" i="10"/>
  <c r="L21" i="10"/>
  <c r="K22" i="10"/>
  <c r="J23" i="10"/>
  <c r="I24" i="10"/>
  <c r="H25" i="10"/>
  <c r="G26" i="10"/>
  <c r="F27" i="10"/>
  <c r="E28" i="10"/>
  <c r="M28" i="10"/>
  <c r="L29" i="10"/>
  <c r="K30" i="10"/>
  <c r="J31" i="10"/>
  <c r="I32" i="10"/>
  <c r="H33" i="10"/>
  <c r="G34" i="10"/>
  <c r="F35" i="10"/>
  <c r="E36" i="10"/>
  <c r="M36" i="10"/>
  <c r="L37" i="10"/>
  <c r="K38" i="10"/>
  <c r="J39" i="10"/>
  <c r="I40" i="10"/>
  <c r="H41" i="10"/>
  <c r="G42" i="10"/>
  <c r="F43" i="10"/>
  <c r="E44" i="10"/>
  <c r="M44" i="10"/>
  <c r="L45" i="10"/>
  <c r="K46" i="10"/>
  <c r="J47" i="10"/>
  <c r="I48" i="10"/>
  <c r="H49" i="10"/>
  <c r="G50" i="10"/>
  <c r="F51" i="10"/>
  <c r="E52" i="10"/>
  <c r="M52" i="10"/>
  <c r="L53" i="10"/>
  <c r="K54" i="10"/>
  <c r="J55" i="10"/>
  <c r="I56" i="10"/>
  <c r="H57" i="10"/>
  <c r="G58" i="10"/>
  <c r="F59" i="10"/>
  <c r="E60" i="10"/>
  <c r="M60" i="10"/>
  <c r="M11" i="10"/>
  <c r="F12" i="10"/>
  <c r="E13" i="10"/>
  <c r="M13" i="10"/>
  <c r="L14" i="10"/>
  <c r="K15" i="10"/>
  <c r="J16" i="10"/>
  <c r="I17" i="10"/>
  <c r="H18" i="10"/>
  <c r="G19" i="10"/>
  <c r="F20" i="10"/>
  <c r="E21" i="10"/>
  <c r="M21" i="10"/>
  <c r="L22" i="10"/>
  <c r="K23" i="10"/>
  <c r="J24" i="10"/>
  <c r="I25" i="10"/>
  <c r="H26" i="10"/>
  <c r="G27" i="10"/>
  <c r="F28" i="10"/>
  <c r="E29" i="10"/>
  <c r="M29" i="10"/>
  <c r="L30" i="10"/>
  <c r="K31" i="10"/>
  <c r="J32" i="10"/>
  <c r="I33" i="10"/>
  <c r="H34" i="10"/>
  <c r="G35" i="10"/>
  <c r="F36" i="10"/>
  <c r="E37" i="10"/>
  <c r="M37" i="10"/>
  <c r="L38" i="10"/>
  <c r="K39" i="10"/>
  <c r="J40" i="10"/>
  <c r="I41" i="10"/>
  <c r="H42" i="10"/>
  <c r="G43" i="10"/>
  <c r="F44" i="10"/>
  <c r="E45" i="10"/>
  <c r="M45" i="10"/>
  <c r="L46" i="10"/>
  <c r="K47" i="10"/>
  <c r="J48" i="10"/>
  <c r="I49" i="10"/>
  <c r="H50" i="10"/>
  <c r="G51" i="10"/>
  <c r="F52" i="10"/>
  <c r="E53" i="10"/>
  <c r="M53" i="10"/>
  <c r="L54" i="10"/>
  <c r="K55" i="10"/>
  <c r="J56" i="10"/>
  <c r="I57" i="10"/>
  <c r="H58" i="10"/>
  <c r="G59" i="10"/>
  <c r="F60" i="10"/>
  <c r="F11" i="10"/>
  <c r="E11" i="10"/>
  <c r="G12" i="10"/>
  <c r="F13" i="10"/>
  <c r="E14" i="10"/>
  <c r="M14" i="10"/>
  <c r="L15" i="10"/>
  <c r="K16" i="10"/>
  <c r="J17" i="10"/>
  <c r="I18" i="10"/>
  <c r="H19" i="10"/>
  <c r="G20" i="10"/>
  <c r="F21" i="10"/>
  <c r="E22" i="10"/>
  <c r="M22" i="10"/>
  <c r="L23" i="10"/>
  <c r="K24" i="10"/>
  <c r="J25" i="10"/>
  <c r="I26" i="10"/>
  <c r="H27" i="10"/>
  <c r="G28" i="10"/>
  <c r="F29" i="10"/>
  <c r="E30" i="10"/>
  <c r="M30" i="10"/>
  <c r="L31" i="10"/>
  <c r="K32" i="10"/>
  <c r="J33" i="10"/>
  <c r="I34" i="10"/>
  <c r="H35" i="10"/>
  <c r="G36" i="10"/>
  <c r="F37" i="10"/>
  <c r="E38" i="10"/>
  <c r="M38" i="10"/>
  <c r="L39" i="10"/>
  <c r="K40" i="10"/>
  <c r="J41" i="10"/>
  <c r="I42" i="10"/>
  <c r="H43" i="10"/>
  <c r="G44" i="10"/>
  <c r="F45" i="10"/>
  <c r="E46" i="10"/>
  <c r="M46" i="10"/>
  <c r="L47" i="10"/>
  <c r="K48" i="10"/>
  <c r="J49" i="10"/>
  <c r="I50" i="10"/>
  <c r="H51" i="10"/>
  <c r="G52" i="10"/>
  <c r="F53" i="10"/>
  <c r="E54" i="10"/>
  <c r="M54" i="10"/>
  <c r="L55" i="10"/>
  <c r="K56" i="10"/>
  <c r="J57" i="10"/>
  <c r="I58" i="10"/>
  <c r="H59" i="10"/>
  <c r="G60" i="10"/>
  <c r="G11" i="10"/>
  <c r="H12" i="10"/>
  <c r="G13" i="10"/>
  <c r="F14" i="10"/>
  <c r="E15" i="10"/>
  <c r="M15" i="10"/>
  <c r="L16" i="10"/>
  <c r="K17" i="10"/>
  <c r="J18" i="10"/>
  <c r="I19" i="10"/>
  <c r="H20" i="10"/>
  <c r="G21" i="10"/>
  <c r="F22" i="10"/>
  <c r="E23" i="10"/>
  <c r="M23" i="10"/>
  <c r="L24" i="10"/>
  <c r="K25" i="10"/>
  <c r="J26" i="10"/>
  <c r="I27" i="10"/>
  <c r="H28" i="10"/>
  <c r="G29" i="10"/>
  <c r="F30" i="10"/>
  <c r="E31" i="10"/>
  <c r="M31" i="10"/>
  <c r="L32" i="10"/>
  <c r="K33" i="10"/>
  <c r="J34" i="10"/>
  <c r="I35" i="10"/>
  <c r="H36" i="10"/>
  <c r="G37" i="10"/>
  <c r="F38" i="10"/>
  <c r="E39" i="10"/>
  <c r="M39" i="10"/>
  <c r="L40" i="10"/>
  <c r="K41" i="10"/>
  <c r="J42" i="10"/>
  <c r="I43" i="10"/>
  <c r="H44" i="10"/>
  <c r="G45" i="10"/>
  <c r="F46" i="10"/>
  <c r="E47" i="10"/>
  <c r="M47" i="10"/>
  <c r="L48" i="10"/>
  <c r="K49" i="10"/>
  <c r="J50" i="10"/>
  <c r="I51" i="10"/>
  <c r="H52" i="10"/>
  <c r="G53" i="10"/>
  <c r="F54" i="10"/>
  <c r="E55" i="10"/>
  <c r="M55" i="10"/>
  <c r="L56" i="10"/>
  <c r="K57" i="10"/>
  <c r="J58" i="10"/>
  <c r="I59" i="10"/>
  <c r="H60" i="10"/>
  <c r="H11" i="10"/>
  <c r="I12" i="10"/>
  <c r="H13" i="10"/>
  <c r="G14" i="10"/>
  <c r="F15" i="10"/>
  <c r="E16" i="10"/>
  <c r="M16" i="10"/>
  <c r="L17" i="10"/>
  <c r="K18" i="10"/>
  <c r="J19" i="10"/>
  <c r="I20" i="10"/>
  <c r="H21" i="10"/>
  <c r="G22" i="10"/>
  <c r="F23" i="10"/>
  <c r="E24" i="10"/>
  <c r="M24" i="10"/>
  <c r="L25" i="10"/>
  <c r="K26" i="10"/>
  <c r="J27" i="10"/>
  <c r="I28" i="10"/>
  <c r="H29" i="10"/>
  <c r="G30" i="10"/>
  <c r="F31" i="10"/>
  <c r="E32" i="10"/>
  <c r="M32" i="10"/>
  <c r="L33" i="10"/>
  <c r="K34" i="10"/>
  <c r="J35" i="10"/>
  <c r="I36" i="10"/>
  <c r="H37" i="10"/>
  <c r="G38" i="10"/>
  <c r="F39" i="10"/>
  <c r="E40" i="10"/>
  <c r="M40" i="10"/>
  <c r="L41" i="10"/>
  <c r="K42" i="10"/>
  <c r="J43" i="10"/>
  <c r="I44" i="10"/>
  <c r="H45" i="10"/>
  <c r="G46" i="10"/>
  <c r="F47" i="10"/>
  <c r="E48" i="10"/>
  <c r="M48" i="10"/>
  <c r="L49" i="10"/>
  <c r="K50" i="10"/>
  <c r="J51" i="10"/>
  <c r="I52" i="10"/>
  <c r="H53" i="10"/>
  <c r="G54" i="10"/>
  <c r="F55" i="10"/>
  <c r="E56" i="10"/>
  <c r="M56" i="10"/>
  <c r="L57" i="10"/>
  <c r="K58" i="10"/>
  <c r="J59" i="10"/>
  <c r="I60" i="10"/>
  <c r="I11" i="10"/>
  <c r="J12" i="10"/>
  <c r="I13" i="10"/>
  <c r="H14" i="10"/>
  <c r="G15" i="10"/>
  <c r="F16" i="10"/>
  <c r="E17" i="10"/>
  <c r="M17" i="10"/>
  <c r="L18" i="10"/>
  <c r="K19" i="10"/>
  <c r="J20" i="10"/>
  <c r="I21" i="10"/>
  <c r="H22" i="10"/>
  <c r="G23" i="10"/>
  <c r="F24" i="10"/>
  <c r="E25" i="10"/>
  <c r="M25" i="10"/>
  <c r="L26" i="10"/>
  <c r="K27" i="10"/>
  <c r="J28" i="10"/>
  <c r="I29" i="10"/>
  <c r="H30" i="10"/>
  <c r="G31" i="10"/>
  <c r="F32" i="10"/>
  <c r="E33" i="10"/>
  <c r="M33" i="10"/>
  <c r="L34" i="10"/>
  <c r="K35" i="10"/>
  <c r="J36" i="10"/>
  <c r="I37" i="10"/>
  <c r="H38" i="10"/>
  <c r="G39" i="10"/>
  <c r="F40" i="10"/>
  <c r="E41" i="10"/>
  <c r="M41" i="10"/>
  <c r="L42" i="10"/>
  <c r="K43" i="10"/>
  <c r="J44" i="10"/>
  <c r="I45" i="10"/>
  <c r="H46" i="10"/>
  <c r="G47" i="10"/>
  <c r="F48" i="10"/>
  <c r="E49" i="10"/>
  <c r="M49" i="10"/>
  <c r="L50" i="10"/>
  <c r="K51" i="10"/>
  <c r="J52" i="10"/>
  <c r="I53" i="10"/>
  <c r="H54" i="10"/>
  <c r="G55" i="10"/>
  <c r="F56" i="10"/>
  <c r="E57" i="10"/>
  <c r="M57" i="10"/>
  <c r="L58" i="10"/>
  <c r="K59" i="10"/>
  <c r="J60" i="10"/>
  <c r="J11" i="10"/>
  <c r="K12" i="10"/>
  <c r="J13" i="10"/>
  <c r="I14" i="10"/>
  <c r="H15" i="10"/>
  <c r="G16" i="10"/>
  <c r="F17" i="10"/>
  <c r="E18" i="10"/>
  <c r="M18" i="10"/>
  <c r="L19" i="10"/>
  <c r="K20" i="10"/>
  <c r="J21" i="10"/>
  <c r="I22" i="10"/>
  <c r="H23" i="10"/>
  <c r="G24" i="10"/>
  <c r="F25" i="10"/>
  <c r="E26" i="10"/>
  <c r="M26" i="10"/>
  <c r="L27" i="10"/>
  <c r="K28" i="10"/>
  <c r="J29" i="10"/>
  <c r="I30" i="10"/>
  <c r="H31" i="10"/>
  <c r="G32" i="10"/>
  <c r="F33" i="10"/>
  <c r="E34" i="10"/>
  <c r="M34" i="10"/>
  <c r="L35" i="10"/>
  <c r="K36" i="10"/>
  <c r="J37" i="10"/>
  <c r="I38" i="10"/>
  <c r="H39" i="10"/>
  <c r="G40" i="10"/>
  <c r="F41" i="10"/>
  <c r="E42" i="10"/>
  <c r="M42" i="10"/>
  <c r="L43" i="10"/>
  <c r="K44" i="10"/>
  <c r="J45" i="10"/>
  <c r="I46" i="10"/>
  <c r="H47" i="10"/>
  <c r="G48" i="10"/>
  <c r="F49" i="10"/>
  <c r="E50" i="10"/>
  <c r="M50" i="10"/>
  <c r="L51" i="10"/>
  <c r="K52" i="10"/>
  <c r="J53" i="10"/>
  <c r="I54" i="10"/>
  <c r="H55" i="10"/>
  <c r="G56" i="10"/>
  <c r="F57" i="10"/>
  <c r="E58" i="10"/>
  <c r="M58" i="10"/>
  <c r="L59" i="10"/>
  <c r="K60" i="10"/>
  <c r="K11" i="10"/>
  <c r="L12" i="10"/>
  <c r="K13" i="10"/>
  <c r="J14" i="10"/>
  <c r="I15" i="10"/>
  <c r="H16" i="10"/>
  <c r="G17" i="10"/>
  <c r="F18" i="10"/>
  <c r="E19" i="10"/>
  <c r="M19" i="10"/>
  <c r="L20" i="10"/>
  <c r="K21" i="10"/>
  <c r="J22" i="10"/>
  <c r="I23" i="10"/>
  <c r="H24" i="10"/>
  <c r="G25" i="10"/>
  <c r="F26" i="10"/>
  <c r="E27" i="10"/>
  <c r="M27" i="10"/>
  <c r="L28" i="10"/>
  <c r="K29" i="10"/>
  <c r="J30" i="10"/>
  <c r="I31" i="10"/>
  <c r="H32" i="10"/>
  <c r="G33" i="10"/>
  <c r="F34" i="10"/>
  <c r="E35" i="10"/>
  <c r="M35" i="10"/>
  <c r="L36" i="10"/>
  <c r="K37" i="10"/>
  <c r="J38" i="10"/>
  <c r="I39" i="10"/>
  <c r="H40" i="10"/>
  <c r="G41" i="10"/>
  <c r="F42" i="10"/>
  <c r="E43" i="10"/>
  <c r="M43" i="10"/>
  <c r="L44" i="10"/>
  <c r="K45" i="10"/>
  <c r="J46" i="10"/>
  <c r="I47" i="10"/>
  <c r="H48" i="10"/>
  <c r="G49" i="10"/>
  <c r="F50" i="10"/>
  <c r="E51" i="10"/>
  <c r="M51" i="10"/>
  <c r="L52" i="10"/>
  <c r="K53" i="10"/>
  <c r="J54" i="10"/>
  <c r="I55" i="10"/>
  <c r="H56" i="10"/>
  <c r="G57" i="10"/>
  <c r="F58" i="10"/>
  <c r="E59" i="10"/>
  <c r="M59" i="10"/>
  <c r="L60" i="10"/>
  <c r="L11" i="10"/>
  <c r="F12" i="8"/>
  <c r="E59" i="11"/>
  <c r="E67" i="11"/>
  <c r="E44" i="11"/>
  <c r="E52" i="11"/>
  <c r="M22" i="11"/>
  <c r="Y31" i="11"/>
  <c r="V29" i="11"/>
  <c r="N33" i="11"/>
  <c r="G33" i="11"/>
  <c r="L31" i="11"/>
  <c r="L33" i="11"/>
  <c r="R26" i="11"/>
  <c r="T20" i="11"/>
  <c r="J24" i="11"/>
  <c r="H26" i="11"/>
  <c r="P26" i="11"/>
  <c r="O27" i="11"/>
  <c r="P25" i="11"/>
  <c r="I20" i="11"/>
  <c r="I22" i="11"/>
  <c r="L19" i="11"/>
  <c r="H22" i="11"/>
  <c r="H32" i="11"/>
  <c r="L18" i="11"/>
  <c r="P24" i="11"/>
  <c r="R18" i="11"/>
  <c r="G17" i="11"/>
  <c r="Z16" i="11"/>
  <c r="M16" i="11"/>
  <c r="J15" i="11"/>
  <c r="T15" i="11"/>
  <c r="E68" i="11"/>
  <c r="R25" i="11"/>
  <c r="H27" i="11"/>
  <c r="J20" i="11"/>
  <c r="H20" i="11"/>
  <c r="H33" i="11"/>
  <c r="P28" i="11"/>
  <c r="H17" i="11"/>
  <c r="N16" i="11"/>
  <c r="Z14" i="11"/>
  <c r="E42" i="11"/>
  <c r="R28" i="11"/>
  <c r="G22" i="11"/>
  <c r="P21" i="11"/>
  <c r="P15" i="11"/>
  <c r="E60" i="11"/>
  <c r="E45" i="11"/>
  <c r="E53" i="11"/>
  <c r="N22" i="11"/>
  <c r="Y30" i="11"/>
  <c r="T31" i="11"/>
  <c r="M30" i="11"/>
  <c r="I30" i="11"/>
  <c r="I32" i="11"/>
  <c r="L29" i="11"/>
  <c r="T19" i="11"/>
  <c r="F26" i="11"/>
  <c r="I26" i="11"/>
  <c r="P27" i="11"/>
  <c r="F21" i="11"/>
  <c r="J22" i="11"/>
  <c r="H23" i="11"/>
  <c r="N18" i="11"/>
  <c r="Z17" i="11"/>
  <c r="V16" i="11"/>
  <c r="K15" i="11"/>
  <c r="E65" i="11"/>
  <c r="J31" i="11"/>
  <c r="M27" i="11"/>
  <c r="J18" i="11"/>
  <c r="H15" i="11"/>
  <c r="E61" i="11"/>
  <c r="E69" i="11"/>
  <c r="E46" i="11"/>
  <c r="E54" i="11"/>
  <c r="O22" i="11"/>
  <c r="Z27" i="11"/>
  <c r="T30" i="11"/>
  <c r="M31" i="11"/>
  <c r="J30" i="11"/>
  <c r="J32" i="11"/>
  <c r="N31" i="11"/>
  <c r="T27" i="11"/>
  <c r="R23" i="11"/>
  <c r="F27" i="11"/>
  <c r="J26" i="11"/>
  <c r="I27" i="11"/>
  <c r="I25" i="11"/>
  <c r="F22" i="11"/>
  <c r="K20" i="11"/>
  <c r="K22" i="11"/>
  <c r="M20" i="11"/>
  <c r="H24" i="11"/>
  <c r="F18" i="11"/>
  <c r="O17" i="11"/>
  <c r="P29" i="11"/>
  <c r="V17" i="11"/>
  <c r="I17" i="11"/>
  <c r="G16" i="11"/>
  <c r="O16" i="11"/>
  <c r="L15" i="11"/>
  <c r="V14" i="11"/>
  <c r="V31" i="11"/>
  <c r="G32" i="11"/>
  <c r="G27" i="11"/>
  <c r="N25" i="11"/>
  <c r="H30" i="11"/>
  <c r="K16" i="11"/>
  <c r="E62" i="11"/>
  <c r="E70" i="11"/>
  <c r="E47" i="11"/>
  <c r="E40" i="11"/>
  <c r="P22" i="11"/>
  <c r="Z26" i="11"/>
  <c r="T29" i="11"/>
  <c r="F31" i="11"/>
  <c r="K30" i="11"/>
  <c r="K32" i="11"/>
  <c r="N30" i="11"/>
  <c r="T26" i="11"/>
  <c r="R22" i="11"/>
  <c r="F28" i="11"/>
  <c r="K26" i="11"/>
  <c r="J27" i="11"/>
  <c r="J25" i="11"/>
  <c r="F23" i="11"/>
  <c r="L20" i="11"/>
  <c r="L22" i="11"/>
  <c r="N20" i="11"/>
  <c r="H25" i="11"/>
  <c r="G18" i="11"/>
  <c r="P17" i="11"/>
  <c r="P30" i="11"/>
  <c r="T16" i="11"/>
  <c r="J17" i="11"/>
  <c r="H16" i="11"/>
  <c r="P16" i="11"/>
  <c r="M15" i="11"/>
  <c r="T14" i="11"/>
  <c r="E50" i="11"/>
  <c r="L24" i="11"/>
  <c r="K21" i="11"/>
  <c r="P33" i="11"/>
  <c r="H14" i="11"/>
  <c r="E63" i="11"/>
  <c r="E56" i="11"/>
  <c r="E48" i="11"/>
  <c r="I28" i="11"/>
  <c r="N23" i="11"/>
  <c r="V27" i="11"/>
  <c r="R31" i="11"/>
  <c r="G31" i="11"/>
  <c r="L30" i="11"/>
  <c r="L32" i="11"/>
  <c r="N29" i="11"/>
  <c r="T25" i="11"/>
  <c r="R21" i="11"/>
  <c r="G25" i="11"/>
  <c r="L26" i="11"/>
  <c r="K27" i="11"/>
  <c r="K25" i="11"/>
  <c r="G20" i="11"/>
  <c r="I21" i="11"/>
  <c r="I23" i="11"/>
  <c r="O20" i="11"/>
  <c r="H28" i="11"/>
  <c r="H18" i="11"/>
  <c r="P18" i="11"/>
  <c r="P31" i="11"/>
  <c r="T17" i="11"/>
  <c r="K17" i="11"/>
  <c r="I16" i="11"/>
  <c r="F16" i="11"/>
  <c r="N15" i="11"/>
  <c r="P14" i="11"/>
  <c r="K28" i="11"/>
  <c r="T22" i="11"/>
  <c r="K23" i="11"/>
  <c r="R16" i="11"/>
  <c r="E64" i="11"/>
  <c r="E41" i="11"/>
  <c r="E49" i="11"/>
  <c r="J28" i="11"/>
  <c r="N21" i="11"/>
  <c r="V26" i="11"/>
  <c r="R30" i="11"/>
  <c r="F32" i="11"/>
  <c r="I31" i="11"/>
  <c r="I33" i="11"/>
  <c r="N28" i="11"/>
  <c r="T24" i="11"/>
  <c r="R20" i="11"/>
  <c r="G26" i="11"/>
  <c r="M26" i="11"/>
  <c r="L27" i="11"/>
  <c r="M25" i="11"/>
  <c r="G21" i="11"/>
  <c r="J21" i="11"/>
  <c r="J23" i="11"/>
  <c r="P20" i="11"/>
  <c r="H29" i="11"/>
  <c r="I18" i="11"/>
  <c r="P19" i="11"/>
  <c r="P32" i="11"/>
  <c r="Q16" i="11"/>
  <c r="L17" i="11"/>
  <c r="J16" i="11"/>
  <c r="G15" i="11"/>
  <c r="O15" i="11"/>
  <c r="L14" i="11"/>
  <c r="Q26" i="11"/>
  <c r="E57" i="11"/>
  <c r="E58" i="11"/>
  <c r="E66" i="11"/>
  <c r="E43" i="11"/>
  <c r="E51" i="11"/>
  <c r="L28" i="11"/>
  <c r="V24" i="11"/>
  <c r="V30" i="11"/>
  <c r="N32" i="11"/>
  <c r="F33" i="11"/>
  <c r="K31" i="11"/>
  <c r="K33" i="11"/>
  <c r="R27" i="11"/>
  <c r="T21" i="11"/>
  <c r="L25" i="11"/>
  <c r="G28" i="11"/>
  <c r="O26" i="11"/>
  <c r="N27" i="11"/>
  <c r="O25" i="11"/>
  <c r="G23" i="11"/>
  <c r="L21" i="11"/>
  <c r="L23" i="11"/>
  <c r="H21" i="11"/>
  <c r="H31" i="11"/>
  <c r="K18" i="11"/>
  <c r="P23" i="11"/>
  <c r="R17" i="11"/>
  <c r="F17" i="11"/>
  <c r="N17" i="11"/>
  <c r="L16" i="11"/>
  <c r="I15" i="11"/>
  <c r="R15" i="11"/>
  <c r="F14" i="11"/>
  <c r="Z24" i="11"/>
  <c r="J33" i="11"/>
  <c r="N26" i="11"/>
  <c r="H19" i="11"/>
  <c r="M17" i="11"/>
  <c r="AD15" i="13"/>
  <c r="G10" i="1" l="1"/>
  <c r="H10" i="1"/>
  <c r="I10" i="1"/>
  <c r="J10" i="1"/>
  <c r="K10" i="1"/>
  <c r="L10" i="1"/>
  <c r="M10" i="1"/>
  <c r="N10" i="1"/>
  <c r="O10" i="1"/>
  <c r="P10" i="1"/>
  <c r="Q10" i="1"/>
  <c r="R10" i="1"/>
  <c r="S10" i="1"/>
  <c r="T10" i="1"/>
  <c r="U10" i="1"/>
  <c r="V10" i="1"/>
  <c r="W10" i="1"/>
  <c r="X10" i="1"/>
  <c r="Y10" i="1"/>
  <c r="Z10" i="1"/>
  <c r="AA10" i="1"/>
  <c r="AB10" i="1"/>
  <c r="AC10" i="1"/>
  <c r="AD10" i="1"/>
  <c r="AE10" i="1"/>
  <c r="AF10" i="1"/>
  <c r="AG10" i="1"/>
  <c r="AH10" i="1"/>
  <c r="AI10" i="1"/>
  <c r="AJ10" i="1"/>
  <c r="AK10" i="1"/>
  <c r="AL10" i="1"/>
  <c r="AM10" i="1"/>
  <c r="AN10" i="1"/>
  <c r="AO10" i="1"/>
  <c r="AP10" i="1"/>
  <c r="AQ10" i="1"/>
  <c r="AR10" i="1"/>
  <c r="AS10" i="1"/>
  <c r="AT10" i="1"/>
  <c r="AU10" i="1"/>
  <c r="AV10" i="1"/>
  <c r="AW10" i="1"/>
  <c r="AX10" i="1"/>
  <c r="AY10" i="1"/>
  <c r="AZ10" i="1"/>
  <c r="F10" i="1"/>
  <c r="D6" i="1"/>
  <c r="F33" i="1" l="1"/>
  <c r="F41" i="1"/>
  <c r="F34" i="1"/>
  <c r="F42" i="1"/>
  <c r="F35" i="1"/>
  <c r="F43" i="1"/>
  <c r="F36" i="1"/>
  <c r="F44" i="1"/>
  <c r="F37" i="1"/>
  <c r="F45" i="1"/>
  <c r="F38" i="1"/>
  <c r="F46" i="1"/>
  <c r="F39" i="1"/>
  <c r="F47" i="1"/>
  <c r="F40" i="1"/>
  <c r="F49" i="1"/>
  <c r="F57" i="1"/>
  <c r="F65" i="1"/>
  <c r="F73" i="1"/>
  <c r="F81" i="1"/>
  <c r="F89" i="1"/>
  <c r="F97" i="1"/>
  <c r="F105" i="1"/>
  <c r="F113" i="1"/>
  <c r="AV96" i="1"/>
  <c r="AY97" i="1"/>
  <c r="AW99" i="1"/>
  <c r="AZ100" i="1"/>
  <c r="AX102" i="1"/>
  <c r="AV104" i="1"/>
  <c r="AY105" i="1"/>
  <c r="AW107" i="1"/>
  <c r="AT96" i="1"/>
  <c r="AP98" i="1"/>
  <c r="AR99" i="1"/>
  <c r="AT100" i="1"/>
  <c r="AP102" i="1"/>
  <c r="AR103" i="1"/>
  <c r="AT104" i="1"/>
  <c r="AP106" i="1"/>
  <c r="AR107" i="1"/>
  <c r="AT108" i="1"/>
  <c r="AG96" i="1"/>
  <c r="AO96" i="1"/>
  <c r="AN97" i="1"/>
  <c r="AM98" i="1"/>
  <c r="AL99" i="1"/>
  <c r="AK100" i="1"/>
  <c r="AJ101" i="1"/>
  <c r="AI102" i="1"/>
  <c r="AH103" i="1"/>
  <c r="AG104" i="1"/>
  <c r="AO104" i="1"/>
  <c r="AN105" i="1"/>
  <c r="AM106" i="1"/>
  <c r="AL107" i="1"/>
  <c r="AK108" i="1"/>
  <c r="AJ109" i="1"/>
  <c r="AI110" i="1"/>
  <c r="AB96" i="1"/>
  <c r="AD97" i="1"/>
  <c r="AF98" i="1"/>
  <c r="AB100" i="1"/>
  <c r="AD101" i="1"/>
  <c r="AF102" i="1"/>
  <c r="AB104" i="1"/>
  <c r="AD105" i="1"/>
  <c r="AF106" i="1"/>
  <c r="AB108" i="1"/>
  <c r="AD109" i="1"/>
  <c r="AF110" i="1"/>
  <c r="AB112" i="1"/>
  <c r="X97" i="1"/>
  <c r="Z99" i="1"/>
  <c r="Y102" i="1"/>
  <c r="X105" i="1"/>
  <c r="Z107" i="1"/>
  <c r="Y110" i="1"/>
  <c r="X113" i="1"/>
  <c r="W96" i="1"/>
  <c r="V99" i="1"/>
  <c r="U102" i="1"/>
  <c r="W104" i="1"/>
  <c r="V107" i="1"/>
  <c r="U110" i="1"/>
  <c r="W112" i="1"/>
  <c r="V115" i="1"/>
  <c r="N96" i="1"/>
  <c r="I97" i="1"/>
  <c r="Q97" i="1"/>
  <c r="L98" i="1"/>
  <c r="T98" i="1"/>
  <c r="O99" i="1"/>
  <c r="J100" i="1"/>
  <c r="R100" i="1"/>
  <c r="M101" i="1"/>
  <c r="H102" i="1"/>
  <c r="P102" i="1"/>
  <c r="K103" i="1"/>
  <c r="S103" i="1"/>
  <c r="F50" i="1"/>
  <c r="F58" i="1"/>
  <c r="F66" i="1"/>
  <c r="F74" i="1"/>
  <c r="F82" i="1"/>
  <c r="F90" i="1"/>
  <c r="F98" i="1"/>
  <c r="F106" i="1"/>
  <c r="F114" i="1"/>
  <c r="AW96" i="1"/>
  <c r="AZ97" i="1"/>
  <c r="AX99" i="1"/>
  <c r="AV101" i="1"/>
  <c r="AY102" i="1"/>
  <c r="AW104" i="1"/>
  <c r="AZ105" i="1"/>
  <c r="AX107" i="1"/>
  <c r="AU96" i="1"/>
  <c r="AQ98" i="1"/>
  <c r="AS99" i="1"/>
  <c r="AU100" i="1"/>
  <c r="AQ102" i="1"/>
  <c r="AS103" i="1"/>
  <c r="AU104" i="1"/>
  <c r="AQ106" i="1"/>
  <c r="AS107" i="1"/>
  <c r="AU108" i="1"/>
  <c r="AH96" i="1"/>
  <c r="AG97" i="1"/>
  <c r="AO97" i="1"/>
  <c r="AN98" i="1"/>
  <c r="AM99" i="1"/>
  <c r="AL100" i="1"/>
  <c r="AK101" i="1"/>
  <c r="AJ102" i="1"/>
  <c r="AI103" i="1"/>
  <c r="AH104" i="1"/>
  <c r="AG105" i="1"/>
  <c r="AO105" i="1"/>
  <c r="AN106" i="1"/>
  <c r="AM107" i="1"/>
  <c r="AL108" i="1"/>
  <c r="AK109" i="1"/>
  <c r="AJ110" i="1"/>
  <c r="AC96" i="1"/>
  <c r="AE97" i="1"/>
  <c r="AA99" i="1"/>
  <c r="AC100" i="1"/>
  <c r="AE101" i="1"/>
  <c r="AA103" i="1"/>
  <c r="AC104" i="1"/>
  <c r="AE105" i="1"/>
  <c r="AA107" i="1"/>
  <c r="AC108" i="1"/>
  <c r="AE109" i="1"/>
  <c r="AA111" i="1"/>
  <c r="AC112" i="1"/>
  <c r="Y97" i="1"/>
  <c r="X100" i="1"/>
  <c r="Z102" i="1"/>
  <c r="Y105" i="1"/>
  <c r="X108" i="1"/>
  <c r="Z110" i="1"/>
  <c r="Y113" i="1"/>
  <c r="U97" i="1"/>
  <c r="W99" i="1"/>
  <c r="V102" i="1"/>
  <c r="U105" i="1"/>
  <c r="W107" i="1"/>
  <c r="V110" i="1"/>
  <c r="U113" i="1"/>
  <c r="W115" i="1"/>
  <c r="O96" i="1"/>
  <c r="J97" i="1"/>
  <c r="R97" i="1"/>
  <c r="M98" i="1"/>
  <c r="H99" i="1"/>
  <c r="P99" i="1"/>
  <c r="K100" i="1"/>
  <c r="S100" i="1"/>
  <c r="N101" i="1"/>
  <c r="I102" i="1"/>
  <c r="Q102" i="1"/>
  <c r="L103" i="1"/>
  <c r="T103" i="1"/>
  <c r="F51" i="1"/>
  <c r="F59" i="1"/>
  <c r="F67" i="1"/>
  <c r="F75" i="1"/>
  <c r="F83" i="1"/>
  <c r="F91" i="1"/>
  <c r="F99" i="1"/>
  <c r="F107" i="1"/>
  <c r="F115" i="1"/>
  <c r="AX96" i="1"/>
  <c r="AV98" i="1"/>
  <c r="AY99" i="1"/>
  <c r="AW101" i="1"/>
  <c r="AZ102" i="1"/>
  <c r="AX104" i="1"/>
  <c r="AV106" i="1"/>
  <c r="AY107" i="1"/>
  <c r="AP97" i="1"/>
  <c r="AR98" i="1"/>
  <c r="AT99" i="1"/>
  <c r="AP101" i="1"/>
  <c r="AR102" i="1"/>
  <c r="AT103" i="1"/>
  <c r="AP105" i="1"/>
  <c r="AR106" i="1"/>
  <c r="AT107" i="1"/>
  <c r="AP109" i="1"/>
  <c r="AI96" i="1"/>
  <c r="AH97" i="1"/>
  <c r="AG98" i="1"/>
  <c r="AO98" i="1"/>
  <c r="AN99" i="1"/>
  <c r="AM100" i="1"/>
  <c r="AL101" i="1"/>
  <c r="AK102" i="1"/>
  <c r="AJ103" i="1"/>
  <c r="AI104" i="1"/>
  <c r="AH105" i="1"/>
  <c r="AG106" i="1"/>
  <c r="AO106" i="1"/>
  <c r="AN107" i="1"/>
  <c r="AM108" i="1"/>
  <c r="AL109" i="1"/>
  <c r="AK110" i="1"/>
  <c r="AD96" i="1"/>
  <c r="AF97" i="1"/>
  <c r="AB99" i="1"/>
  <c r="AD100" i="1"/>
  <c r="AF101" i="1"/>
  <c r="AB103" i="1"/>
  <c r="AD104" i="1"/>
  <c r="AF105" i="1"/>
  <c r="AB107" i="1"/>
  <c r="AD108" i="1"/>
  <c r="AF109" i="1"/>
  <c r="AB111" i="1"/>
  <c r="AD112" i="1"/>
  <c r="Z97" i="1"/>
  <c r="Y100" i="1"/>
  <c r="X103" i="1"/>
  <c r="Z105" i="1"/>
  <c r="Y108" i="1"/>
  <c r="X111" i="1"/>
  <c r="F52" i="1"/>
  <c r="F60" i="1"/>
  <c r="F68" i="1"/>
  <c r="F76" i="1"/>
  <c r="F84" i="1"/>
  <c r="F92" i="1"/>
  <c r="F100" i="1"/>
  <c r="F108" i="1"/>
  <c r="F116" i="1"/>
  <c r="AY96" i="1"/>
  <c r="AW98" i="1"/>
  <c r="AZ99" i="1"/>
  <c r="AX101" i="1"/>
  <c r="AV103" i="1"/>
  <c r="AY104" i="1"/>
  <c r="AW106" i="1"/>
  <c r="AZ107" i="1"/>
  <c r="AQ97" i="1"/>
  <c r="AS98" i="1"/>
  <c r="AU99" i="1"/>
  <c r="AQ101" i="1"/>
  <c r="AS102" i="1"/>
  <c r="AU103" i="1"/>
  <c r="AQ105" i="1"/>
  <c r="AS106" i="1"/>
  <c r="AU107" i="1"/>
  <c r="AQ109" i="1"/>
  <c r="AJ96" i="1"/>
  <c r="AI97" i="1"/>
  <c r="AH98" i="1"/>
  <c r="AG99" i="1"/>
  <c r="AO99" i="1"/>
  <c r="AN100" i="1"/>
  <c r="AM101" i="1"/>
  <c r="AL102" i="1"/>
  <c r="AK103" i="1"/>
  <c r="AJ104" i="1"/>
  <c r="AI105" i="1"/>
  <c r="AH106" i="1"/>
  <c r="AG107" i="1"/>
  <c r="AO107" i="1"/>
  <c r="AN108" i="1"/>
  <c r="AM109" i="1"/>
  <c r="AL110" i="1"/>
  <c r="AE96" i="1"/>
  <c r="AA98" i="1"/>
  <c r="AC99" i="1"/>
  <c r="AE100" i="1"/>
  <c r="AA102" i="1"/>
  <c r="AC103" i="1"/>
  <c r="AE104" i="1"/>
  <c r="AA106" i="1"/>
  <c r="AC107" i="1"/>
  <c r="AE108" i="1"/>
  <c r="AA110" i="1"/>
  <c r="AC111" i="1"/>
  <c r="AE112" i="1"/>
  <c r="X98" i="1"/>
  <c r="Z100" i="1"/>
  <c r="Y103" i="1"/>
  <c r="X106" i="1"/>
  <c r="Z108" i="1"/>
  <c r="Y111" i="1"/>
  <c r="X114" i="1"/>
  <c r="W97" i="1"/>
  <c r="V100" i="1"/>
  <c r="U103" i="1"/>
  <c r="W105" i="1"/>
  <c r="V108" i="1"/>
  <c r="U111" i="1"/>
  <c r="W113" i="1"/>
  <c r="I96" i="1"/>
  <c r="Q96" i="1"/>
  <c r="L97" i="1"/>
  <c r="T97" i="1"/>
  <c r="O98" i="1"/>
  <c r="J99" i="1"/>
  <c r="R99" i="1"/>
  <c r="M100" i="1"/>
  <c r="H101" i="1"/>
  <c r="P101" i="1"/>
  <c r="K102" i="1"/>
  <c r="S102" i="1"/>
  <c r="N103" i="1"/>
  <c r="I104" i="1"/>
  <c r="F53" i="1"/>
  <c r="F61" i="1"/>
  <c r="F69" i="1"/>
  <c r="F77" i="1"/>
  <c r="F85" i="1"/>
  <c r="F93" i="1"/>
  <c r="F101" i="1"/>
  <c r="F109" i="1"/>
  <c r="F48" i="1"/>
  <c r="AZ96" i="1"/>
  <c r="AX98" i="1"/>
  <c r="AV100" i="1"/>
  <c r="AY101" i="1"/>
  <c r="AW103" i="1"/>
  <c r="AZ104" i="1"/>
  <c r="AX106" i="1"/>
  <c r="AP96" i="1"/>
  <c r="AR97" i="1"/>
  <c r="AT98" i="1"/>
  <c r="AP100" i="1"/>
  <c r="AR101" i="1"/>
  <c r="AT102" i="1"/>
  <c r="AP104" i="1"/>
  <c r="AR105" i="1"/>
  <c r="AT106" i="1"/>
  <c r="AP108" i="1"/>
  <c r="AR109" i="1"/>
  <c r="AK96" i="1"/>
  <c r="AJ97" i="1"/>
  <c r="AI98" i="1"/>
  <c r="AH99" i="1"/>
  <c r="AG100" i="1"/>
  <c r="AO100" i="1"/>
  <c r="AN101" i="1"/>
  <c r="AM102" i="1"/>
  <c r="AL103" i="1"/>
  <c r="AK104" i="1"/>
  <c r="AJ105" i="1"/>
  <c r="AI106" i="1"/>
  <c r="AH107" i="1"/>
  <c r="AG108" i="1"/>
  <c r="AO108" i="1"/>
  <c r="AN109" i="1"/>
  <c r="AM110" i="1"/>
  <c r="AF96" i="1"/>
  <c r="AB98" i="1"/>
  <c r="AD99" i="1"/>
  <c r="AF100" i="1"/>
  <c r="AB102" i="1"/>
  <c r="AD103" i="1"/>
  <c r="AF104" i="1"/>
  <c r="AB106" i="1"/>
  <c r="AD107" i="1"/>
  <c r="AF108" i="1"/>
  <c r="AB110" i="1"/>
  <c r="AD111" i="1"/>
  <c r="AF112" i="1"/>
  <c r="Y98" i="1"/>
  <c r="X101" i="1"/>
  <c r="Z103" i="1"/>
  <c r="Y106" i="1"/>
  <c r="X109" i="1"/>
  <c r="Z111" i="1"/>
  <c r="Y114" i="1"/>
  <c r="U98" i="1"/>
  <c r="W100" i="1"/>
  <c r="V103" i="1"/>
  <c r="U106" i="1"/>
  <c r="W108" i="1"/>
  <c r="V111" i="1"/>
  <c r="U114" i="1"/>
  <c r="J96" i="1"/>
  <c r="R96" i="1"/>
  <c r="M97" i="1"/>
  <c r="H98" i="1"/>
  <c r="P98" i="1"/>
  <c r="K99" i="1"/>
  <c r="S99" i="1"/>
  <c r="N100" i="1"/>
  <c r="I101" i="1"/>
  <c r="Q101" i="1"/>
  <c r="L102" i="1"/>
  <c r="T102" i="1"/>
  <c r="O103" i="1"/>
  <c r="J104" i="1"/>
  <c r="F56" i="1"/>
  <c r="F64" i="1"/>
  <c r="F72" i="1"/>
  <c r="F80" i="1"/>
  <c r="F88" i="1"/>
  <c r="F96" i="1"/>
  <c r="F104" i="1"/>
  <c r="F112" i="1"/>
  <c r="AX97" i="1"/>
  <c r="AV99" i="1"/>
  <c r="AY100" i="1"/>
  <c r="AW102" i="1"/>
  <c r="AZ103" i="1"/>
  <c r="AX105" i="1"/>
  <c r="AV107" i="1"/>
  <c r="AS96" i="1"/>
  <c r="AU97" i="1"/>
  <c r="AQ99" i="1"/>
  <c r="AS100" i="1"/>
  <c r="AU101" i="1"/>
  <c r="AQ103" i="1"/>
  <c r="AS104" i="1"/>
  <c r="AU105" i="1"/>
  <c r="AQ107" i="1"/>
  <c r="AS108" i="1"/>
  <c r="AU109" i="1"/>
  <c r="AN96" i="1"/>
  <c r="AM97" i="1"/>
  <c r="AL98" i="1"/>
  <c r="AK99" i="1"/>
  <c r="AJ100" i="1"/>
  <c r="AI101" i="1"/>
  <c r="AH102" i="1"/>
  <c r="AG103" i="1"/>
  <c r="AO103" i="1"/>
  <c r="AN104" i="1"/>
  <c r="AM105" i="1"/>
  <c r="AL106" i="1"/>
  <c r="AK107" i="1"/>
  <c r="AJ108" i="1"/>
  <c r="AI109" i="1"/>
  <c r="AH110" i="1"/>
  <c r="AA96" i="1"/>
  <c r="AC97" i="1"/>
  <c r="AE98" i="1"/>
  <c r="AA100" i="1"/>
  <c r="AC101" i="1"/>
  <c r="AE102" i="1"/>
  <c r="AA104" i="1"/>
  <c r="AC105" i="1"/>
  <c r="AE106" i="1"/>
  <c r="AA108" i="1"/>
  <c r="AC109" i="1"/>
  <c r="AE110" i="1"/>
  <c r="AA112" i="1"/>
  <c r="Z96" i="1"/>
  <c r="Y99" i="1"/>
  <c r="X102" i="1"/>
  <c r="Z104" i="1"/>
  <c r="Y107" i="1"/>
  <c r="X110" i="1"/>
  <c r="Z112" i="1"/>
  <c r="V96" i="1"/>
  <c r="U99" i="1"/>
  <c r="W101" i="1"/>
  <c r="V104" i="1"/>
  <c r="U107" i="1"/>
  <c r="W109" i="1"/>
  <c r="V112" i="1"/>
  <c r="U115" i="1"/>
  <c r="M96" i="1"/>
  <c r="H97" i="1"/>
  <c r="P97" i="1"/>
  <c r="K98" i="1"/>
  <c r="S98" i="1"/>
  <c r="N99" i="1"/>
  <c r="I100" i="1"/>
  <c r="Q100" i="1"/>
  <c r="L101" i="1"/>
  <c r="T101" i="1"/>
  <c r="O102" i="1"/>
  <c r="J103" i="1"/>
  <c r="R103" i="1"/>
  <c r="M104" i="1"/>
  <c r="F62" i="1"/>
  <c r="F94" i="1"/>
  <c r="AV102" i="1"/>
  <c r="AR96" i="1"/>
  <c r="AT101" i="1"/>
  <c r="AP107" i="1"/>
  <c r="AL97" i="1"/>
  <c r="AH101" i="1"/>
  <c r="AM104" i="1"/>
  <c r="AI108" i="1"/>
  <c r="AB97" i="1"/>
  <c r="AD102" i="1"/>
  <c r="AF107" i="1"/>
  <c r="Y96" i="1"/>
  <c r="X107" i="1"/>
  <c r="V97" i="1"/>
  <c r="U104" i="1"/>
  <c r="W111" i="1"/>
  <c r="P96" i="1"/>
  <c r="J98" i="1"/>
  <c r="T99" i="1"/>
  <c r="O101" i="1"/>
  <c r="I103" i="1"/>
  <c r="O104" i="1"/>
  <c r="J105" i="1"/>
  <c r="R105" i="1"/>
  <c r="M106" i="1"/>
  <c r="H107" i="1"/>
  <c r="P107" i="1"/>
  <c r="K108" i="1"/>
  <c r="S108" i="1"/>
  <c r="N109" i="1"/>
  <c r="I110" i="1"/>
  <c r="Q110" i="1"/>
  <c r="L111" i="1"/>
  <c r="T111" i="1"/>
  <c r="O112" i="1"/>
  <c r="J113" i="1"/>
  <c r="R113" i="1"/>
  <c r="M114" i="1"/>
  <c r="H115" i="1"/>
  <c r="P115" i="1"/>
  <c r="K116" i="1"/>
  <c r="S116" i="1"/>
  <c r="G110" i="1"/>
  <c r="G102" i="1"/>
  <c r="AW75" i="1"/>
  <c r="AZ76" i="1"/>
  <c r="AX78" i="1"/>
  <c r="AV80" i="1"/>
  <c r="AY81" i="1"/>
  <c r="AW83" i="1"/>
  <c r="AZ84" i="1"/>
  <c r="AX86" i="1"/>
  <c r="AV88" i="1"/>
  <c r="AJ75" i="1"/>
  <c r="AR75" i="1"/>
  <c r="AK76" i="1"/>
  <c r="AS76" i="1"/>
  <c r="AL77" i="1"/>
  <c r="AT77" i="1"/>
  <c r="AM78" i="1"/>
  <c r="AU78" i="1"/>
  <c r="AN79" i="1"/>
  <c r="AG80" i="1"/>
  <c r="AO80" i="1"/>
  <c r="AH81" i="1"/>
  <c r="AP81" i="1"/>
  <c r="AI82" i="1"/>
  <c r="AQ82" i="1"/>
  <c r="AJ83" i="1"/>
  <c r="AR83" i="1"/>
  <c r="F63" i="1"/>
  <c r="F95" i="1"/>
  <c r="AV97" i="1"/>
  <c r="AX103" i="1"/>
  <c r="AS97" i="1"/>
  <c r="AU102" i="1"/>
  <c r="AQ108" i="1"/>
  <c r="AJ98" i="1"/>
  <c r="AO101" i="1"/>
  <c r="AK105" i="1"/>
  <c r="AG109" i="1"/>
  <c r="AC98" i="1"/>
  <c r="AE103" i="1"/>
  <c r="AA109" i="1"/>
  <c r="Z98" i="1"/>
  <c r="Y109" i="1"/>
  <c r="V98" i="1"/>
  <c r="V105" i="1"/>
  <c r="U112" i="1"/>
  <c r="S96" i="1"/>
  <c r="N98" i="1"/>
  <c r="H100" i="1"/>
  <c r="R101" i="1"/>
  <c r="M103" i="1"/>
  <c r="P104" i="1"/>
  <c r="K105" i="1"/>
  <c r="S105" i="1"/>
  <c r="N106" i="1"/>
  <c r="I107" i="1"/>
  <c r="Q107" i="1"/>
  <c r="L108" i="1"/>
  <c r="T108" i="1"/>
  <c r="O109" i="1"/>
  <c r="J110" i="1"/>
  <c r="R110" i="1"/>
  <c r="M111" i="1"/>
  <c r="H112" i="1"/>
  <c r="P112" i="1"/>
  <c r="K113" i="1"/>
  <c r="S113" i="1"/>
  <c r="N114" i="1"/>
  <c r="I115" i="1"/>
  <c r="Q115" i="1"/>
  <c r="L116" i="1"/>
  <c r="T116" i="1"/>
  <c r="G109" i="1"/>
  <c r="G101" i="1"/>
  <c r="AX75" i="1"/>
  <c r="AV77" i="1"/>
  <c r="AY78" i="1"/>
  <c r="AW80" i="1"/>
  <c r="AZ81" i="1"/>
  <c r="AX83" i="1"/>
  <c r="AV85" i="1"/>
  <c r="AY86" i="1"/>
  <c r="AW88" i="1"/>
  <c r="AK75" i="1"/>
  <c r="AS75" i="1"/>
  <c r="AL76" i="1"/>
  <c r="AT76" i="1"/>
  <c r="AM77" i="1"/>
  <c r="AU77" i="1"/>
  <c r="AN78" i="1"/>
  <c r="AG79" i="1"/>
  <c r="AO79" i="1"/>
  <c r="AH80" i="1"/>
  <c r="AP80" i="1"/>
  <c r="AI81" i="1"/>
  <c r="AQ81" i="1"/>
  <c r="AJ82" i="1"/>
  <c r="AR82" i="1"/>
  <c r="AK83" i="1"/>
  <c r="AS83" i="1"/>
  <c r="AL84" i="1"/>
  <c r="AT84" i="1"/>
  <c r="AM85" i="1"/>
  <c r="AU85" i="1"/>
  <c r="AN86" i="1"/>
  <c r="AG87" i="1"/>
  <c r="AO87" i="1"/>
  <c r="AH88" i="1"/>
  <c r="AP88" i="1"/>
  <c r="AI89" i="1"/>
  <c r="AQ89" i="1"/>
  <c r="AD75" i="1"/>
  <c r="F70" i="1"/>
  <c r="F102" i="1"/>
  <c r="AW97" i="1"/>
  <c r="AY103" i="1"/>
  <c r="AT97" i="1"/>
  <c r="AP103" i="1"/>
  <c r="AR108" i="1"/>
  <c r="AK98" i="1"/>
  <c r="AG102" i="1"/>
  <c r="AL105" i="1"/>
  <c r="AH109" i="1"/>
  <c r="AD98" i="1"/>
  <c r="AF103" i="1"/>
  <c r="AB109" i="1"/>
  <c r="X99" i="1"/>
  <c r="Z109" i="1"/>
  <c r="W98" i="1"/>
  <c r="V106" i="1"/>
  <c r="V113" i="1"/>
  <c r="T96" i="1"/>
  <c r="Q98" i="1"/>
  <c r="L100" i="1"/>
  <c r="S101" i="1"/>
  <c r="P103" i="1"/>
  <c r="Q104" i="1"/>
  <c r="L105" i="1"/>
  <c r="T105" i="1"/>
  <c r="O106" i="1"/>
  <c r="J107" i="1"/>
  <c r="R107" i="1"/>
  <c r="M108" i="1"/>
  <c r="H109" i="1"/>
  <c r="P109" i="1"/>
  <c r="K110" i="1"/>
  <c r="S110" i="1"/>
  <c r="N111" i="1"/>
  <c r="I112" i="1"/>
  <c r="Q112" i="1"/>
  <c r="L113" i="1"/>
  <c r="T113" i="1"/>
  <c r="O114" i="1"/>
  <c r="J115" i="1"/>
  <c r="R115" i="1"/>
  <c r="M116" i="1"/>
  <c r="G116" i="1"/>
  <c r="G108" i="1"/>
  <c r="G100" i="1"/>
  <c r="AY75" i="1"/>
  <c r="AW77" i="1"/>
  <c r="AZ78" i="1"/>
  <c r="AX80" i="1"/>
  <c r="AV82" i="1"/>
  <c r="AY83" i="1"/>
  <c r="AW85" i="1"/>
  <c r="AZ86" i="1"/>
  <c r="AX88" i="1"/>
  <c r="AL75" i="1"/>
  <c r="AT75" i="1"/>
  <c r="AM76" i="1"/>
  <c r="AU76" i="1"/>
  <c r="AN77" i="1"/>
  <c r="AG78" i="1"/>
  <c r="AO78" i="1"/>
  <c r="AH79" i="1"/>
  <c r="AP79" i="1"/>
  <c r="AI80" i="1"/>
  <c r="AQ80" i="1"/>
  <c r="AJ81" i="1"/>
  <c r="AR81" i="1"/>
  <c r="AK82" i="1"/>
  <c r="AS82" i="1"/>
  <c r="AL83" i="1"/>
  <c r="AT83" i="1"/>
  <c r="F79" i="1"/>
  <c r="F111" i="1"/>
  <c r="AW100" i="1"/>
  <c r="AY106" i="1"/>
  <c r="AQ100" i="1"/>
  <c r="AS105" i="1"/>
  <c r="AL96" i="1"/>
  <c r="AH100" i="1"/>
  <c r="AM103" i="1"/>
  <c r="AI107" i="1"/>
  <c r="AN110" i="1"/>
  <c r="AA101" i="1"/>
  <c r="AC106" i="1"/>
  <c r="AE111" i="1"/>
  <c r="X104" i="1"/>
  <c r="Z113" i="1"/>
  <c r="V101" i="1"/>
  <c r="U109" i="1"/>
  <c r="H96" i="1"/>
  <c r="O97" i="1"/>
  <c r="L99" i="1"/>
  <c r="T100" i="1"/>
  <c r="N102" i="1"/>
  <c r="K104" i="1"/>
  <c r="T104" i="1"/>
  <c r="O105" i="1"/>
  <c r="J106" i="1"/>
  <c r="R106" i="1"/>
  <c r="M107" i="1"/>
  <c r="H108" i="1"/>
  <c r="P108" i="1"/>
  <c r="K109" i="1"/>
  <c r="S109" i="1"/>
  <c r="N110" i="1"/>
  <c r="I111" i="1"/>
  <c r="Q111" i="1"/>
  <c r="L112" i="1"/>
  <c r="T112" i="1"/>
  <c r="O113" i="1"/>
  <c r="J114" i="1"/>
  <c r="R114" i="1"/>
  <c r="M115" i="1"/>
  <c r="H116" i="1"/>
  <c r="P116" i="1"/>
  <c r="G113" i="1"/>
  <c r="G105" i="1"/>
  <c r="G97" i="1"/>
  <c r="AW76" i="1"/>
  <c r="AZ77" i="1"/>
  <c r="AX79" i="1"/>
  <c r="AV81" i="1"/>
  <c r="AY82" i="1"/>
  <c r="AW84" i="1"/>
  <c r="AZ85" i="1"/>
  <c r="AX87" i="1"/>
  <c r="AG75" i="1"/>
  <c r="AO75" i="1"/>
  <c r="AH76" i="1"/>
  <c r="AP76" i="1"/>
  <c r="AI77" i="1"/>
  <c r="AQ77" i="1"/>
  <c r="AJ78" i="1"/>
  <c r="AR78" i="1"/>
  <c r="AK79" i="1"/>
  <c r="AS79" i="1"/>
  <c r="AL80" i="1"/>
  <c r="AT80" i="1"/>
  <c r="AM81" i="1"/>
  <c r="AU81" i="1"/>
  <c r="AN82" i="1"/>
  <c r="AG83" i="1"/>
  <c r="AO83" i="1"/>
  <c r="AH84" i="1"/>
  <c r="AP84" i="1"/>
  <c r="AI85" i="1"/>
  <c r="AQ85" i="1"/>
  <c r="AJ86" i="1"/>
  <c r="AR86" i="1"/>
  <c r="AK87" i="1"/>
  <c r="AS87" i="1"/>
  <c r="AL88" i="1"/>
  <c r="AT88" i="1"/>
  <c r="AM89" i="1"/>
  <c r="AU89" i="1"/>
  <c r="AB76" i="1"/>
  <c r="F55" i="1"/>
  <c r="AZ106" i="1"/>
  <c r="AT105" i="1"/>
  <c r="AI100" i="1"/>
  <c r="AJ107" i="1"/>
  <c r="AB101" i="1"/>
  <c r="AF111" i="1"/>
  <c r="Z114" i="1"/>
  <c r="V109" i="1"/>
  <c r="S97" i="1"/>
  <c r="J101" i="1"/>
  <c r="L104" i="1"/>
  <c r="P105" i="1"/>
  <c r="S106" i="1"/>
  <c r="I108" i="1"/>
  <c r="L109" i="1"/>
  <c r="O110" i="1"/>
  <c r="R111" i="1"/>
  <c r="H113" i="1"/>
  <c r="K114" i="1"/>
  <c r="N115" i="1"/>
  <c r="Q116" i="1"/>
  <c r="G104" i="1"/>
  <c r="AX76" i="1"/>
  <c r="AY79" i="1"/>
  <c r="AZ82" i="1"/>
  <c r="AV86" i="1"/>
  <c r="AH75" i="1"/>
  <c r="AI76" i="1"/>
  <c r="AJ77" i="1"/>
  <c r="AK78" i="1"/>
  <c r="AL79" i="1"/>
  <c r="AM80" i="1"/>
  <c r="AN81" i="1"/>
  <c r="AO82" i="1"/>
  <c r="AP83" i="1"/>
  <c r="AN84" i="1"/>
  <c r="AJ85" i="1"/>
  <c r="AT85" i="1"/>
  <c r="AP86" i="1"/>
  <c r="AL87" i="1"/>
  <c r="AG88" i="1"/>
  <c r="AR88" i="1"/>
  <c r="AN89" i="1"/>
  <c r="AC75" i="1"/>
  <c r="AA77" i="1"/>
  <c r="AC78" i="1"/>
  <c r="AE79" i="1"/>
  <c r="AA81" i="1"/>
  <c r="AC82" i="1"/>
  <c r="AE83" i="1"/>
  <c r="AA85" i="1"/>
  <c r="AC86" i="1"/>
  <c r="AE87" i="1"/>
  <c r="AA89" i="1"/>
  <c r="AC90" i="1"/>
  <c r="AE91" i="1"/>
  <c r="AA93" i="1"/>
  <c r="AC94" i="1"/>
  <c r="L75" i="1"/>
  <c r="T75" i="1"/>
  <c r="I76" i="1"/>
  <c r="Q76" i="1"/>
  <c r="Y76" i="1"/>
  <c r="N77" i="1"/>
  <c r="V77" i="1"/>
  <c r="K78" i="1"/>
  <c r="S78" i="1"/>
  <c r="H79" i="1"/>
  <c r="P79" i="1"/>
  <c r="X79" i="1"/>
  <c r="M80" i="1"/>
  <c r="U80" i="1"/>
  <c r="J81" i="1"/>
  <c r="R81" i="1"/>
  <c r="Z81" i="1"/>
  <c r="O82" i="1"/>
  <c r="W82" i="1"/>
  <c r="L83" i="1"/>
  <c r="T83" i="1"/>
  <c r="I84" i="1"/>
  <c r="Q84" i="1"/>
  <c r="Y84" i="1"/>
  <c r="N85" i="1"/>
  <c r="V85" i="1"/>
  <c r="F71" i="1"/>
  <c r="AQ96" i="1"/>
  <c r="AU106" i="1"/>
  <c r="AG101" i="1"/>
  <c r="AH108" i="1"/>
  <c r="AC102" i="1"/>
  <c r="X96" i="1"/>
  <c r="U96" i="1"/>
  <c r="W110" i="1"/>
  <c r="I98" i="1"/>
  <c r="K101" i="1"/>
  <c r="N104" i="1"/>
  <c r="Q105" i="1"/>
  <c r="T106" i="1"/>
  <c r="J108" i="1"/>
  <c r="M109" i="1"/>
  <c r="P110" i="1"/>
  <c r="S111" i="1"/>
  <c r="I113" i="1"/>
  <c r="L114" i="1"/>
  <c r="O115" i="1"/>
  <c r="R116" i="1"/>
  <c r="G103" i="1"/>
  <c r="AY76" i="1"/>
  <c r="AZ79" i="1"/>
  <c r="AV83" i="1"/>
  <c r="AW86" i="1"/>
  <c r="AI75" i="1"/>
  <c r="AJ76" i="1"/>
  <c r="AK77" i="1"/>
  <c r="AL78" i="1"/>
  <c r="AM79" i="1"/>
  <c r="AN80" i="1"/>
  <c r="AO81" i="1"/>
  <c r="AP82" i="1"/>
  <c r="AQ83" i="1"/>
  <c r="AO84" i="1"/>
  <c r="AK85" i="1"/>
  <c r="AG86" i="1"/>
  <c r="AQ86" i="1"/>
  <c r="AM87" i="1"/>
  <c r="AI88" i="1"/>
  <c r="AS88" i="1"/>
  <c r="AO89" i="1"/>
  <c r="AE75" i="1"/>
  <c r="AB77" i="1"/>
  <c r="AD78" i="1"/>
  <c r="AF79" i="1"/>
  <c r="AB81" i="1"/>
  <c r="AD82" i="1"/>
  <c r="AF83" i="1"/>
  <c r="AB85" i="1"/>
  <c r="AD86" i="1"/>
  <c r="AF87" i="1"/>
  <c r="AB89" i="1"/>
  <c r="AD90" i="1"/>
  <c r="AF91" i="1"/>
  <c r="AB93" i="1"/>
  <c r="AD94" i="1"/>
  <c r="M75" i="1"/>
  <c r="U75" i="1"/>
  <c r="J76" i="1"/>
  <c r="R76" i="1"/>
  <c r="Z76" i="1"/>
  <c r="O77" i="1"/>
  <c r="W77" i="1"/>
  <c r="L78" i="1"/>
  <c r="T78" i="1"/>
  <c r="I79" i="1"/>
  <c r="Q79" i="1"/>
  <c r="Y79" i="1"/>
  <c r="N80" i="1"/>
  <c r="V80" i="1"/>
  <c r="K81" i="1"/>
  <c r="S81" i="1"/>
  <c r="H82" i="1"/>
  <c r="P82" i="1"/>
  <c r="X82" i="1"/>
  <c r="M83" i="1"/>
  <c r="U83" i="1"/>
  <c r="J84" i="1"/>
  <c r="R84" i="1"/>
  <c r="F78" i="1"/>
  <c r="AY98" i="1"/>
  <c r="AU98" i="1"/>
  <c r="AS109" i="1"/>
  <c r="AN102" i="1"/>
  <c r="AO109" i="1"/>
  <c r="AA105" i="1"/>
  <c r="Y101" i="1"/>
  <c r="U100" i="1"/>
  <c r="V114" i="1"/>
  <c r="R98" i="1"/>
  <c r="J102" i="1"/>
  <c r="R104" i="1"/>
  <c r="H106" i="1"/>
  <c r="K107" i="1"/>
  <c r="N108" i="1"/>
  <c r="Q109" i="1"/>
  <c r="T110" i="1"/>
  <c r="J112" i="1"/>
  <c r="M113" i="1"/>
  <c r="P114" i="1"/>
  <c r="S115" i="1"/>
  <c r="G115" i="1"/>
  <c r="G99" i="1"/>
  <c r="AX77" i="1"/>
  <c r="AY80" i="1"/>
  <c r="AZ83" i="1"/>
  <c r="AV87" i="1"/>
  <c r="AM75" i="1"/>
  <c r="AN76" i="1"/>
  <c r="AO77" i="1"/>
  <c r="AP78" i="1"/>
  <c r="AQ79" i="1"/>
  <c r="AR80" i="1"/>
  <c r="AS81" i="1"/>
  <c r="AT82" i="1"/>
  <c r="AU83" i="1"/>
  <c r="AQ84" i="1"/>
  <c r="AL85" i="1"/>
  <c r="AH86" i="1"/>
  <c r="AS86" i="1"/>
  <c r="AN87" i="1"/>
  <c r="AJ88" i="1"/>
  <c r="AU88" i="1"/>
  <c r="AP89" i="1"/>
  <c r="AF75" i="1"/>
  <c r="AC77" i="1"/>
  <c r="AE78" i="1"/>
  <c r="AA80" i="1"/>
  <c r="AC81" i="1"/>
  <c r="AE82" i="1"/>
  <c r="AA84" i="1"/>
  <c r="AC85" i="1"/>
  <c r="AE86" i="1"/>
  <c r="AA88" i="1"/>
  <c r="AC89" i="1"/>
  <c r="AE90" i="1"/>
  <c r="AA92" i="1"/>
  <c r="AC93" i="1"/>
  <c r="AE94" i="1"/>
  <c r="N75" i="1"/>
  <c r="V75" i="1"/>
  <c r="K76" i="1"/>
  <c r="S76" i="1"/>
  <c r="H77" i="1"/>
  <c r="P77" i="1"/>
  <c r="X77" i="1"/>
  <c r="M78" i="1"/>
  <c r="U78" i="1"/>
  <c r="J79" i="1"/>
  <c r="R79" i="1"/>
  <c r="Z79" i="1"/>
  <c r="F110" i="1"/>
  <c r="AV105" i="1"/>
  <c r="AQ104" i="1"/>
  <c r="AI99" i="1"/>
  <c r="AJ106" i="1"/>
  <c r="AE99" i="1"/>
  <c r="AC110" i="1"/>
  <c r="X112" i="1"/>
  <c r="W106" i="1"/>
  <c r="K97" i="1"/>
  <c r="O100" i="1"/>
  <c r="Q103" i="1"/>
  <c r="M105" i="1"/>
  <c r="P106" i="1"/>
  <c r="S107" i="1"/>
  <c r="I109" i="1"/>
  <c r="L110" i="1"/>
  <c r="O111" i="1"/>
  <c r="R112" i="1"/>
  <c r="H114" i="1"/>
  <c r="K115" i="1"/>
  <c r="N116" i="1"/>
  <c r="G107" i="1"/>
  <c r="AZ75" i="1"/>
  <c r="AV79" i="1"/>
  <c r="AW82" i="1"/>
  <c r="AX85" i="1"/>
  <c r="AY88" i="1"/>
  <c r="AU75" i="1"/>
  <c r="AG77" i="1"/>
  <c r="AH78" i="1"/>
  <c r="AI79" i="1"/>
  <c r="AJ80" i="1"/>
  <c r="AK81" i="1"/>
  <c r="AL82" i="1"/>
  <c r="AM83" i="1"/>
  <c r="AK84" i="1"/>
  <c r="AG85" i="1"/>
  <c r="AR85" i="1"/>
  <c r="AM86" i="1"/>
  <c r="AI87" i="1"/>
  <c r="AT87" i="1"/>
  <c r="AO88" i="1"/>
  <c r="AK89" i="1"/>
  <c r="AA75" i="1"/>
  <c r="AE76" i="1"/>
  <c r="AA78" i="1"/>
  <c r="AC79" i="1"/>
  <c r="AE80" i="1"/>
  <c r="AA82" i="1"/>
  <c r="AC83" i="1"/>
  <c r="AE84" i="1"/>
  <c r="AA86" i="1"/>
  <c r="AC87" i="1"/>
  <c r="AE88" i="1"/>
  <c r="AA90" i="1"/>
  <c r="AC91" i="1"/>
  <c r="AE92" i="1"/>
  <c r="AA94" i="1"/>
  <c r="J75" i="1"/>
  <c r="R75" i="1"/>
  <c r="Z75" i="1"/>
  <c r="O76" i="1"/>
  <c r="W76" i="1"/>
  <c r="L77" i="1"/>
  <c r="T77" i="1"/>
  <c r="I78" i="1"/>
  <c r="Q78" i="1"/>
  <c r="Y78" i="1"/>
  <c r="N79" i="1"/>
  <c r="V79" i="1"/>
  <c r="K80" i="1"/>
  <c r="S80" i="1"/>
  <c r="H81" i="1"/>
  <c r="P81" i="1"/>
  <c r="X81" i="1"/>
  <c r="M82" i="1"/>
  <c r="U82" i="1"/>
  <c r="J83" i="1"/>
  <c r="R83" i="1"/>
  <c r="Z83" i="1"/>
  <c r="O84" i="1"/>
  <c r="W84" i="1"/>
  <c r="L85" i="1"/>
  <c r="T85" i="1"/>
  <c r="F86" i="1"/>
  <c r="AZ101" i="1"/>
  <c r="AK97" i="1"/>
  <c r="AA97" i="1"/>
  <c r="Z106" i="1"/>
  <c r="L96" i="1"/>
  <c r="H103" i="1"/>
  <c r="L106" i="1"/>
  <c r="R108" i="1"/>
  <c r="K111" i="1"/>
  <c r="Q113" i="1"/>
  <c r="J116" i="1"/>
  <c r="AV75" i="1"/>
  <c r="AX81" i="1"/>
  <c r="AZ87" i="1"/>
  <c r="AR76" i="1"/>
  <c r="AT78" i="1"/>
  <c r="AG81" i="1"/>
  <c r="AI83" i="1"/>
  <c r="AU84" i="1"/>
  <c r="AL86" i="1"/>
  <c r="AR87" i="1"/>
  <c r="AJ89" i="1"/>
  <c r="AD76" i="1"/>
  <c r="AB79" i="1"/>
  <c r="AF81" i="1"/>
  <c r="AD84" i="1"/>
  <c r="AB87" i="1"/>
  <c r="AF89" i="1"/>
  <c r="AD92" i="1"/>
  <c r="I75" i="1"/>
  <c r="Y75" i="1"/>
  <c r="V76" i="1"/>
  <c r="S77" i="1"/>
  <c r="P78" i="1"/>
  <c r="M79" i="1"/>
  <c r="J80" i="1"/>
  <c r="X80" i="1"/>
  <c r="Q81" i="1"/>
  <c r="K82" i="1"/>
  <c r="Y82" i="1"/>
  <c r="Q83" i="1"/>
  <c r="L84" i="1"/>
  <c r="X84" i="1"/>
  <c r="P85" i="1"/>
  <c r="Z85" i="1"/>
  <c r="O86" i="1"/>
  <c r="W86" i="1"/>
  <c r="L87" i="1"/>
  <c r="T87" i="1"/>
  <c r="I88" i="1"/>
  <c r="Q88" i="1"/>
  <c r="Y88" i="1"/>
  <c r="N89" i="1"/>
  <c r="V89" i="1"/>
  <c r="K90" i="1"/>
  <c r="S90" i="1"/>
  <c r="H91" i="1"/>
  <c r="P91" i="1"/>
  <c r="X91" i="1"/>
  <c r="M92" i="1"/>
  <c r="U92" i="1"/>
  <c r="J93" i="1"/>
  <c r="R93" i="1"/>
  <c r="Z93" i="1"/>
  <c r="O94" i="1"/>
  <c r="W94" i="1"/>
  <c r="L95" i="1"/>
  <c r="T95" i="1"/>
  <c r="G94" i="1"/>
  <c r="G86" i="1"/>
  <c r="G78" i="1"/>
  <c r="AV68" i="1"/>
  <c r="AV67" i="1"/>
  <c r="AV66" i="1"/>
  <c r="AV65" i="1"/>
  <c r="AV64" i="1"/>
  <c r="AV63" i="1"/>
  <c r="AV62" i="1"/>
  <c r="AV61" i="1"/>
  <c r="AV60" i="1"/>
  <c r="AV59" i="1"/>
  <c r="AV58" i="1"/>
  <c r="AV57" i="1"/>
  <c r="AV56" i="1"/>
  <c r="F87" i="1"/>
  <c r="AW105" i="1"/>
  <c r="AJ99" i="1"/>
  <c r="AF99" i="1"/>
  <c r="Y112" i="1"/>
  <c r="N97" i="1"/>
  <c r="H104" i="1"/>
  <c r="Q106" i="1"/>
  <c r="J109" i="1"/>
  <c r="P111" i="1"/>
  <c r="I114" i="1"/>
  <c r="O116" i="1"/>
  <c r="AV76" i="1"/>
  <c r="AX82" i="1"/>
  <c r="AZ88" i="1"/>
  <c r="AH77" i="1"/>
  <c r="AJ79" i="1"/>
  <c r="AL81" i="1"/>
  <c r="AN83" i="1"/>
  <c r="AH85" i="1"/>
  <c r="AO86" i="1"/>
  <c r="AU87" i="1"/>
  <c r="AL89" i="1"/>
  <c r="AF76" i="1"/>
  <c r="AD79" i="1"/>
  <c r="AB82" i="1"/>
  <c r="AF84" i="1"/>
  <c r="AD87" i="1"/>
  <c r="AB90" i="1"/>
  <c r="AF92" i="1"/>
  <c r="K75" i="1"/>
  <c r="H76" i="1"/>
  <c r="X76" i="1"/>
  <c r="U77" i="1"/>
  <c r="R78" i="1"/>
  <c r="O79" i="1"/>
  <c r="L80" i="1"/>
  <c r="Y80" i="1"/>
  <c r="T81" i="1"/>
  <c r="L82" i="1"/>
  <c r="Z82" i="1"/>
  <c r="S83" i="1"/>
  <c r="M84" i="1"/>
  <c r="Z84" i="1"/>
  <c r="Q85" i="1"/>
  <c r="H86" i="1"/>
  <c r="P86" i="1"/>
  <c r="X86" i="1"/>
  <c r="M87" i="1"/>
  <c r="U87" i="1"/>
  <c r="J88" i="1"/>
  <c r="R88" i="1"/>
  <c r="Z88" i="1"/>
  <c r="O89" i="1"/>
  <c r="W89" i="1"/>
  <c r="L90" i="1"/>
  <c r="T90" i="1"/>
  <c r="I91" i="1"/>
  <c r="Q91" i="1"/>
  <c r="Y91" i="1"/>
  <c r="N92" i="1"/>
  <c r="V92" i="1"/>
  <c r="K93" i="1"/>
  <c r="S93" i="1"/>
  <c r="H94" i="1"/>
  <c r="P94" i="1"/>
  <c r="X94" i="1"/>
  <c r="M95" i="1"/>
  <c r="U95" i="1"/>
  <c r="G93" i="1"/>
  <c r="G85" i="1"/>
  <c r="G77" i="1"/>
  <c r="AU68" i="1"/>
  <c r="F103" i="1"/>
  <c r="AP99" i="1"/>
  <c r="AO102" i="1"/>
  <c r="AB105" i="1"/>
  <c r="U101" i="1"/>
  <c r="I99" i="1"/>
  <c r="S104" i="1"/>
  <c r="L107" i="1"/>
  <c r="R109" i="1"/>
  <c r="K112" i="1"/>
  <c r="Q114" i="1"/>
  <c r="G114" i="1"/>
  <c r="AY77" i="1"/>
  <c r="AV84" i="1"/>
  <c r="AN75" i="1"/>
  <c r="AP77" i="1"/>
  <c r="AR79" i="1"/>
  <c r="AT81" i="1"/>
  <c r="AG84" i="1"/>
  <c r="AN85" i="1"/>
  <c r="AT86" i="1"/>
  <c r="AK88" i="1"/>
  <c r="AR89" i="1"/>
  <c r="AD77" i="1"/>
  <c r="AB80" i="1"/>
  <c r="AF82" i="1"/>
  <c r="AD85" i="1"/>
  <c r="AB88" i="1"/>
  <c r="AF90" i="1"/>
  <c r="AD93" i="1"/>
  <c r="O75" i="1"/>
  <c r="L76" i="1"/>
  <c r="I77" i="1"/>
  <c r="Y77" i="1"/>
  <c r="V78" i="1"/>
  <c r="S79" i="1"/>
  <c r="O80" i="1"/>
  <c r="Z80" i="1"/>
  <c r="U81" i="1"/>
  <c r="N82" i="1"/>
  <c r="H83" i="1"/>
  <c r="V83" i="1"/>
  <c r="N84" i="1"/>
  <c r="H85" i="1"/>
  <c r="R85" i="1"/>
  <c r="I86" i="1"/>
  <c r="Q86" i="1"/>
  <c r="Y86" i="1"/>
  <c r="N87" i="1"/>
  <c r="V87" i="1"/>
  <c r="K88" i="1"/>
  <c r="S88" i="1"/>
  <c r="H89" i="1"/>
  <c r="P89" i="1"/>
  <c r="X89" i="1"/>
  <c r="M90" i="1"/>
  <c r="U90" i="1"/>
  <c r="J91" i="1"/>
  <c r="R91" i="1"/>
  <c r="Z91" i="1"/>
  <c r="O92" i="1"/>
  <c r="W92" i="1"/>
  <c r="L93" i="1"/>
  <c r="T93" i="1"/>
  <c r="I94" i="1"/>
  <c r="Q94" i="1"/>
  <c r="Y94" i="1"/>
  <c r="N95" i="1"/>
  <c r="V95" i="1"/>
  <c r="G92" i="1"/>
  <c r="G84" i="1"/>
  <c r="AZ98" i="1"/>
  <c r="AT109" i="1"/>
  <c r="AG110" i="1"/>
  <c r="Z101" i="1"/>
  <c r="W114" i="1"/>
  <c r="M102" i="1"/>
  <c r="I106" i="1"/>
  <c r="O108" i="1"/>
  <c r="H111" i="1"/>
  <c r="N113" i="1"/>
  <c r="T115" i="1"/>
  <c r="G98" i="1"/>
  <c r="AZ80" i="1"/>
  <c r="AW87" i="1"/>
  <c r="AO76" i="1"/>
  <c r="AQ78" i="1"/>
  <c r="AS80" i="1"/>
  <c r="AU82" i="1"/>
  <c r="AR84" i="1"/>
  <c r="AI86" i="1"/>
  <c r="AP87" i="1"/>
  <c r="AG89" i="1"/>
  <c r="AA76" i="1"/>
  <c r="AF78" i="1"/>
  <c r="AD81" i="1"/>
  <c r="AB84" i="1"/>
  <c r="AF86" i="1"/>
  <c r="AD89" i="1"/>
  <c r="AB92" i="1"/>
  <c r="AF94" i="1"/>
  <c r="W75" i="1"/>
  <c r="T76" i="1"/>
  <c r="Q77" i="1"/>
  <c r="N78" i="1"/>
  <c r="K79" i="1"/>
  <c r="H80" i="1"/>
  <c r="T80" i="1"/>
  <c r="N81" i="1"/>
  <c r="I82" i="1"/>
  <c r="T82" i="1"/>
  <c r="O83" i="1"/>
  <c r="H84" i="1"/>
  <c r="U84" i="1"/>
  <c r="M85" i="1"/>
  <c r="X85" i="1"/>
  <c r="M86" i="1"/>
  <c r="U86" i="1"/>
  <c r="J87" i="1"/>
  <c r="R87" i="1"/>
  <c r="Z87" i="1"/>
  <c r="O88" i="1"/>
  <c r="W88" i="1"/>
  <c r="L89" i="1"/>
  <c r="T89" i="1"/>
  <c r="I90" i="1"/>
  <c r="Q90" i="1"/>
  <c r="Y90" i="1"/>
  <c r="N91" i="1"/>
  <c r="V91" i="1"/>
  <c r="K92" i="1"/>
  <c r="S92" i="1"/>
  <c r="H93" i="1"/>
  <c r="P93" i="1"/>
  <c r="X93" i="1"/>
  <c r="M94" i="1"/>
  <c r="U94" i="1"/>
  <c r="J95" i="1"/>
  <c r="R95" i="1"/>
  <c r="Z95" i="1"/>
  <c r="G88" i="1"/>
  <c r="G80" i="1"/>
  <c r="AX68" i="1"/>
  <c r="AX67" i="1"/>
  <c r="AX66" i="1"/>
  <c r="AX65" i="1"/>
  <c r="AX64" i="1"/>
  <c r="AX63" i="1"/>
  <c r="AX62" i="1"/>
  <c r="AX61" i="1"/>
  <c r="AX60" i="1"/>
  <c r="AX59" i="1"/>
  <c r="AX58" i="1"/>
  <c r="AX57" i="1"/>
  <c r="AX56" i="1"/>
  <c r="AX55" i="1"/>
  <c r="AN103" i="1"/>
  <c r="W102" i="1"/>
  <c r="H105" i="1"/>
  <c r="T109" i="1"/>
  <c r="S114" i="1"/>
  <c r="AV78" i="1"/>
  <c r="AP75" i="1"/>
  <c r="AT79" i="1"/>
  <c r="AI84" i="1"/>
  <c r="AU86" i="1"/>
  <c r="AS89" i="1"/>
  <c r="AC80" i="1"/>
  <c r="AE85" i="1"/>
  <c r="AA91" i="1"/>
  <c r="P75" i="1"/>
  <c r="J77" i="1"/>
  <c r="W78" i="1"/>
  <c r="P80" i="1"/>
  <c r="V81" i="1"/>
  <c r="I83" i="1"/>
  <c r="P84" i="1"/>
  <c r="S85" i="1"/>
  <c r="R86" i="1"/>
  <c r="O87" i="1"/>
  <c r="L88" i="1"/>
  <c r="I89" i="1"/>
  <c r="Y89" i="1"/>
  <c r="V90" i="1"/>
  <c r="S91" i="1"/>
  <c r="P92" i="1"/>
  <c r="M93" i="1"/>
  <c r="J94" i="1"/>
  <c r="Z94" i="1"/>
  <c r="W95" i="1"/>
  <c r="G83" i="1"/>
  <c r="AW68" i="1"/>
  <c r="AS67" i="1"/>
  <c r="AY65" i="1"/>
  <c r="AU64" i="1"/>
  <c r="AS63" i="1"/>
  <c r="AY61" i="1"/>
  <c r="AU60" i="1"/>
  <c r="AS59" i="1"/>
  <c r="AY57" i="1"/>
  <c r="AU56" i="1"/>
  <c r="AT55" i="1"/>
  <c r="AT54" i="1"/>
  <c r="AL70" i="1"/>
  <c r="AP69" i="1"/>
  <c r="AH69" i="1"/>
  <c r="AL68" i="1"/>
  <c r="AP67" i="1"/>
  <c r="AH67" i="1"/>
  <c r="AL66" i="1"/>
  <c r="AP65" i="1"/>
  <c r="AH65" i="1"/>
  <c r="AL64" i="1"/>
  <c r="AP63" i="1"/>
  <c r="AH63" i="1"/>
  <c r="AL62" i="1"/>
  <c r="AP61" i="1"/>
  <c r="AH61" i="1"/>
  <c r="AL60" i="1"/>
  <c r="AP59" i="1"/>
  <c r="AH59" i="1"/>
  <c r="AL58" i="1"/>
  <c r="AP57" i="1"/>
  <c r="AH57" i="1"/>
  <c r="AL56" i="1"/>
  <c r="AP55" i="1"/>
  <c r="AH55" i="1"/>
  <c r="AL54" i="1"/>
  <c r="AD74" i="1"/>
  <c r="V74" i="1"/>
  <c r="N74" i="1"/>
  <c r="AF73" i="1"/>
  <c r="X73" i="1"/>
  <c r="P73" i="1"/>
  <c r="H73" i="1"/>
  <c r="Z72" i="1"/>
  <c r="R72" i="1"/>
  <c r="J72" i="1"/>
  <c r="AB71" i="1"/>
  <c r="T71" i="1"/>
  <c r="L71" i="1"/>
  <c r="AD70" i="1"/>
  <c r="V70" i="1"/>
  <c r="N70" i="1"/>
  <c r="AF69" i="1"/>
  <c r="X69" i="1"/>
  <c r="P69" i="1"/>
  <c r="H69" i="1"/>
  <c r="Z68" i="1"/>
  <c r="R68" i="1"/>
  <c r="J68" i="1"/>
  <c r="AB67" i="1"/>
  <c r="T67" i="1"/>
  <c r="L67" i="1"/>
  <c r="AD66" i="1"/>
  <c r="V66" i="1"/>
  <c r="N66" i="1"/>
  <c r="AF65" i="1"/>
  <c r="X65" i="1"/>
  <c r="P65" i="1"/>
  <c r="H65" i="1"/>
  <c r="Z64" i="1"/>
  <c r="R64" i="1"/>
  <c r="J64" i="1"/>
  <c r="AB63" i="1"/>
  <c r="T63" i="1"/>
  <c r="L63" i="1"/>
  <c r="AD62" i="1"/>
  <c r="V62" i="1"/>
  <c r="N62" i="1"/>
  <c r="AL104" i="1"/>
  <c r="W103" i="1"/>
  <c r="I105" i="1"/>
  <c r="H110" i="1"/>
  <c r="T114" i="1"/>
  <c r="AW78" i="1"/>
  <c r="AQ75" i="1"/>
  <c r="AU79" i="1"/>
  <c r="AJ84" i="1"/>
  <c r="AH87" i="1"/>
  <c r="AT89" i="1"/>
  <c r="AD80" i="1"/>
  <c r="AF85" i="1"/>
  <c r="AB91" i="1"/>
  <c r="Q75" i="1"/>
  <c r="K77" i="1"/>
  <c r="X78" i="1"/>
  <c r="Q80" i="1"/>
  <c r="W81" i="1"/>
  <c r="K83" i="1"/>
  <c r="S84" i="1"/>
  <c r="U85" i="1"/>
  <c r="S86" i="1"/>
  <c r="P87" i="1"/>
  <c r="M88" i="1"/>
  <c r="J89" i="1"/>
  <c r="Z89" i="1"/>
  <c r="W90" i="1"/>
  <c r="T91" i="1"/>
  <c r="Q92" i="1"/>
  <c r="N93" i="1"/>
  <c r="K94" i="1"/>
  <c r="H95" i="1"/>
  <c r="X95" i="1"/>
  <c r="G82" i="1"/>
  <c r="AT68" i="1"/>
  <c r="AZ66" i="1"/>
  <c r="AW65" i="1"/>
  <c r="AT64" i="1"/>
  <c r="AZ62" i="1"/>
  <c r="AW61" i="1"/>
  <c r="AT60" i="1"/>
  <c r="AZ58" i="1"/>
  <c r="AW57" i="1"/>
  <c r="AT56" i="1"/>
  <c r="AS55" i="1"/>
  <c r="AS54" i="1"/>
  <c r="AK70" i="1"/>
  <c r="AO69" i="1"/>
  <c r="AG69" i="1"/>
  <c r="AK68" i="1"/>
  <c r="AO67" i="1"/>
  <c r="AG67" i="1"/>
  <c r="AK66" i="1"/>
  <c r="AO65" i="1"/>
  <c r="AG65" i="1"/>
  <c r="AK64" i="1"/>
  <c r="AO63" i="1"/>
  <c r="AG63" i="1"/>
  <c r="AK62" i="1"/>
  <c r="AO61" i="1"/>
  <c r="AG61" i="1"/>
  <c r="AK60" i="1"/>
  <c r="AO59" i="1"/>
  <c r="AG59" i="1"/>
  <c r="AK58" i="1"/>
  <c r="AO57" i="1"/>
  <c r="AG57" i="1"/>
  <c r="AK56" i="1"/>
  <c r="AO55" i="1"/>
  <c r="AG55" i="1"/>
  <c r="AK54" i="1"/>
  <c r="AC74" i="1"/>
  <c r="U74" i="1"/>
  <c r="M74" i="1"/>
  <c r="AE73" i="1"/>
  <c r="W73" i="1"/>
  <c r="O73" i="1"/>
  <c r="G73" i="1"/>
  <c r="Y72" i="1"/>
  <c r="Q72" i="1"/>
  <c r="I72" i="1"/>
  <c r="AA71" i="1"/>
  <c r="S71" i="1"/>
  <c r="K71" i="1"/>
  <c r="AK106" i="1"/>
  <c r="U108" i="1"/>
  <c r="N105" i="1"/>
  <c r="M110" i="1"/>
  <c r="L115" i="1"/>
  <c r="AW79" i="1"/>
  <c r="AG76" i="1"/>
  <c r="AK80" i="1"/>
  <c r="AM84" i="1"/>
  <c r="AJ87" i="1"/>
  <c r="AB75" i="1"/>
  <c r="AF80" i="1"/>
  <c r="AB86" i="1"/>
  <c r="AD91" i="1"/>
  <c r="S75" i="1"/>
  <c r="M77" i="1"/>
  <c r="Z78" i="1"/>
  <c r="R80" i="1"/>
  <c r="Y81" i="1"/>
  <c r="N83" i="1"/>
  <c r="T84" i="1"/>
  <c r="W85" i="1"/>
  <c r="T86" i="1"/>
  <c r="Q87" i="1"/>
  <c r="N88" i="1"/>
  <c r="K89" i="1"/>
  <c r="H90" i="1"/>
  <c r="X90" i="1"/>
  <c r="U91" i="1"/>
  <c r="R92" i="1"/>
  <c r="O93" i="1"/>
  <c r="L94" i="1"/>
  <c r="I95" i="1"/>
  <c r="Y95" i="1"/>
  <c r="G81" i="1"/>
  <c r="AS68" i="1"/>
  <c r="AY66" i="1"/>
  <c r="AU65" i="1"/>
  <c r="AS64" i="1"/>
  <c r="AY62" i="1"/>
  <c r="AU61" i="1"/>
  <c r="AS60" i="1"/>
  <c r="AY58" i="1"/>
  <c r="AU57" i="1"/>
  <c r="AS56" i="1"/>
  <c r="AZ54" i="1"/>
  <c r="AR70" i="1"/>
  <c r="AJ70" i="1"/>
  <c r="AN69" i="1"/>
  <c r="AR68" i="1"/>
  <c r="AJ68" i="1"/>
  <c r="AN67" i="1"/>
  <c r="AR66" i="1"/>
  <c r="AJ66" i="1"/>
  <c r="AN65" i="1"/>
  <c r="AR64" i="1"/>
  <c r="AJ64" i="1"/>
  <c r="AN63" i="1"/>
  <c r="AR62" i="1"/>
  <c r="AJ62" i="1"/>
  <c r="AN61" i="1"/>
  <c r="AR60" i="1"/>
  <c r="AJ60" i="1"/>
  <c r="AN59" i="1"/>
  <c r="AR58" i="1"/>
  <c r="AJ58" i="1"/>
  <c r="AN57" i="1"/>
  <c r="AR56" i="1"/>
  <c r="AJ56" i="1"/>
  <c r="AN55" i="1"/>
  <c r="AR54" i="1"/>
  <c r="AJ54" i="1"/>
  <c r="AB74" i="1"/>
  <c r="T74" i="1"/>
  <c r="L74" i="1"/>
  <c r="AD73" i="1"/>
  <c r="V73" i="1"/>
  <c r="N73" i="1"/>
  <c r="AF72" i="1"/>
  <c r="X72" i="1"/>
  <c r="AR104" i="1"/>
  <c r="AD110" i="1"/>
  <c r="P100" i="1"/>
  <c r="T107" i="1"/>
  <c r="S112" i="1"/>
  <c r="G106" i="1"/>
  <c r="AY85" i="1"/>
  <c r="AI78" i="1"/>
  <c r="AM82" i="1"/>
  <c r="AS85" i="1"/>
  <c r="AQ88" i="1"/>
  <c r="AB78" i="1"/>
  <c r="AD83" i="1"/>
  <c r="AF88" i="1"/>
  <c r="AB94" i="1"/>
  <c r="P76" i="1"/>
  <c r="J78" i="1"/>
  <c r="W79" i="1"/>
  <c r="M81" i="1"/>
  <c r="S82" i="1"/>
  <c r="Y83" i="1"/>
  <c r="K85" i="1"/>
  <c r="L86" i="1"/>
  <c r="I87" i="1"/>
  <c r="Y87" i="1"/>
  <c r="V88" i="1"/>
  <c r="S89" i="1"/>
  <c r="P90" i="1"/>
  <c r="M91" i="1"/>
  <c r="J92" i="1"/>
  <c r="Z92" i="1"/>
  <c r="W93" i="1"/>
  <c r="T94" i="1"/>
  <c r="Q95" i="1"/>
  <c r="G89" i="1"/>
  <c r="AZ68" i="1"/>
  <c r="AU67" i="1"/>
  <c r="AS66" i="1"/>
  <c r="AY64" i="1"/>
  <c r="AU63" i="1"/>
  <c r="AS62" i="1"/>
  <c r="AY60" i="1"/>
  <c r="AU59" i="1"/>
  <c r="AS58" i="1"/>
  <c r="AY56" i="1"/>
  <c r="AV55" i="1"/>
  <c r="AV54" i="1"/>
  <c r="AN70" i="1"/>
  <c r="AR69" i="1"/>
  <c r="AJ69" i="1"/>
  <c r="AN68" i="1"/>
  <c r="AR67" i="1"/>
  <c r="AJ67" i="1"/>
  <c r="AN66" i="1"/>
  <c r="AR65" i="1"/>
  <c r="AJ65" i="1"/>
  <c r="AN64" i="1"/>
  <c r="AR63" i="1"/>
  <c r="AJ63" i="1"/>
  <c r="AN62" i="1"/>
  <c r="AR61" i="1"/>
  <c r="AJ61" i="1"/>
  <c r="AN60" i="1"/>
  <c r="AR59" i="1"/>
  <c r="AJ59" i="1"/>
  <c r="AN58" i="1"/>
  <c r="AR57" i="1"/>
  <c r="AJ57" i="1"/>
  <c r="AN56" i="1"/>
  <c r="AR55" i="1"/>
  <c r="AJ55" i="1"/>
  <c r="AN54" i="1"/>
  <c r="AF74" i="1"/>
  <c r="X74" i="1"/>
  <c r="P74" i="1"/>
  <c r="H74" i="1"/>
  <c r="Z73" i="1"/>
  <c r="R73" i="1"/>
  <c r="J73" i="1"/>
  <c r="AB72" i="1"/>
  <c r="T72" i="1"/>
  <c r="L72" i="1"/>
  <c r="AD71" i="1"/>
  <c r="V71" i="1"/>
  <c r="N71" i="1"/>
  <c r="AF70" i="1"/>
  <c r="X70" i="1"/>
  <c r="P70" i="1"/>
  <c r="H70" i="1"/>
  <c r="Z69" i="1"/>
  <c r="R69" i="1"/>
  <c r="J69" i="1"/>
  <c r="AB68" i="1"/>
  <c r="T68" i="1"/>
  <c r="L68" i="1"/>
  <c r="AD67" i="1"/>
  <c r="V67" i="1"/>
  <c r="N67" i="1"/>
  <c r="AF66" i="1"/>
  <c r="X66" i="1"/>
  <c r="P66" i="1"/>
  <c r="H66" i="1"/>
  <c r="F54" i="1"/>
  <c r="AO110" i="1"/>
  <c r="K106" i="1"/>
  <c r="I116" i="1"/>
  <c r="AQ76" i="1"/>
  <c r="AS84" i="1"/>
  <c r="AC76" i="1"/>
  <c r="AA87" i="1"/>
  <c r="X75" i="1"/>
  <c r="L79" i="1"/>
  <c r="J82" i="1"/>
  <c r="V84" i="1"/>
  <c r="V86" i="1"/>
  <c r="P88" i="1"/>
  <c r="J90" i="1"/>
  <c r="W91" i="1"/>
  <c r="Q93" i="1"/>
  <c r="K95" i="1"/>
  <c r="G79" i="1"/>
  <c r="AW66" i="1"/>
  <c r="AZ63" i="1"/>
  <c r="AT61" i="1"/>
  <c r="AW58" i="1"/>
  <c r="AZ55" i="1"/>
  <c r="AQ70" i="1"/>
  <c r="AM69" i="1"/>
  <c r="AI68" i="1"/>
  <c r="AQ66" i="1"/>
  <c r="AM65" i="1"/>
  <c r="AI64" i="1"/>
  <c r="AQ62" i="1"/>
  <c r="AM61" i="1"/>
  <c r="AI60" i="1"/>
  <c r="AQ58" i="1"/>
  <c r="AM57" i="1"/>
  <c r="AI56" i="1"/>
  <c r="AQ54" i="1"/>
  <c r="AA74" i="1"/>
  <c r="K74" i="1"/>
  <c r="U73" i="1"/>
  <c r="AE72" i="1"/>
  <c r="P72" i="1"/>
  <c r="AE71" i="1"/>
  <c r="Q71" i="1"/>
  <c r="AE70" i="1"/>
  <c r="T70" i="1"/>
  <c r="J70" i="1"/>
  <c r="Y69" i="1"/>
  <c r="N69" i="1"/>
  <c r="AD68" i="1"/>
  <c r="S68" i="1"/>
  <c r="H68" i="1"/>
  <c r="X67" i="1"/>
  <c r="M67" i="1"/>
  <c r="AB66" i="1"/>
  <c r="R66" i="1"/>
  <c r="G66" i="1"/>
  <c r="W65" i="1"/>
  <c r="N65" i="1"/>
  <c r="AE64" i="1"/>
  <c r="V64" i="1"/>
  <c r="M64" i="1"/>
  <c r="AD63" i="1"/>
  <c r="U63" i="1"/>
  <c r="K63" i="1"/>
  <c r="AB62" i="1"/>
  <c r="S62" i="1"/>
  <c r="J62" i="1"/>
  <c r="AB61" i="1"/>
  <c r="T61" i="1"/>
  <c r="L61" i="1"/>
  <c r="AD60" i="1"/>
  <c r="V60" i="1"/>
  <c r="N60" i="1"/>
  <c r="AF59" i="1"/>
  <c r="X59" i="1"/>
  <c r="P59" i="1"/>
  <c r="H59" i="1"/>
  <c r="Z58" i="1"/>
  <c r="R58" i="1"/>
  <c r="J58" i="1"/>
  <c r="AB57" i="1"/>
  <c r="T57" i="1"/>
  <c r="L57" i="1"/>
  <c r="AD56" i="1"/>
  <c r="V56" i="1"/>
  <c r="N56" i="1"/>
  <c r="AF55" i="1"/>
  <c r="X55" i="1"/>
  <c r="P55" i="1"/>
  <c r="H55" i="1"/>
  <c r="Z54" i="1"/>
  <c r="R54" i="1"/>
  <c r="J54" i="1"/>
  <c r="AD106" i="1"/>
  <c r="N107" i="1"/>
  <c r="G112" i="1"/>
  <c r="AR77" i="1"/>
  <c r="AO85" i="1"/>
  <c r="AE77" i="1"/>
  <c r="AC88" i="1"/>
  <c r="M76" i="1"/>
  <c r="T79" i="1"/>
  <c r="Q82" i="1"/>
  <c r="I85" i="1"/>
  <c r="Z86" i="1"/>
  <c r="T88" i="1"/>
  <c r="N90" i="1"/>
  <c r="H92" i="1"/>
  <c r="U93" i="1"/>
  <c r="O95" i="1"/>
  <c r="G76" i="1"/>
  <c r="AU66" i="1"/>
  <c r="AY63" i="1"/>
  <c r="AS61" i="1"/>
  <c r="AU58" i="1"/>
  <c r="AY55" i="1"/>
  <c r="AP70" i="1"/>
  <c r="AL69" i="1"/>
  <c r="AH68" i="1"/>
  <c r="AP66" i="1"/>
  <c r="AL65" i="1"/>
  <c r="AH64" i="1"/>
  <c r="AP62" i="1"/>
  <c r="AL61" i="1"/>
  <c r="AH60" i="1"/>
  <c r="AP58" i="1"/>
  <c r="AL57" i="1"/>
  <c r="AH56" i="1"/>
  <c r="AP54" i="1"/>
  <c r="Z74" i="1"/>
  <c r="J74" i="1"/>
  <c r="T73" i="1"/>
  <c r="AD72" i="1"/>
  <c r="O72" i="1"/>
  <c r="AC71" i="1"/>
  <c r="P71" i="1"/>
  <c r="AC70" i="1"/>
  <c r="S70" i="1"/>
  <c r="I70" i="1"/>
  <c r="W69" i="1"/>
  <c r="M69" i="1"/>
  <c r="AC68" i="1"/>
  <c r="Q68" i="1"/>
  <c r="G68" i="1"/>
  <c r="W67" i="1"/>
  <c r="K67" i="1"/>
  <c r="AA66" i="1"/>
  <c r="Q66" i="1"/>
  <c r="AE65" i="1"/>
  <c r="V65" i="1"/>
  <c r="M65" i="1"/>
  <c r="AD64" i="1"/>
  <c r="U64" i="1"/>
  <c r="L64" i="1"/>
  <c r="AC63" i="1"/>
  <c r="S63" i="1"/>
  <c r="J63" i="1"/>
  <c r="AA62" i="1"/>
  <c r="R62" i="1"/>
  <c r="I62" i="1"/>
  <c r="AA61" i="1"/>
  <c r="S61" i="1"/>
  <c r="K61" i="1"/>
  <c r="AC60" i="1"/>
  <c r="U60" i="1"/>
  <c r="M60" i="1"/>
  <c r="AE59" i="1"/>
  <c r="W59" i="1"/>
  <c r="O59" i="1"/>
  <c r="G59" i="1"/>
  <c r="Y58" i="1"/>
  <c r="Q58" i="1"/>
  <c r="I58" i="1"/>
  <c r="AA57" i="1"/>
  <c r="S57" i="1"/>
  <c r="K57" i="1"/>
  <c r="AC56" i="1"/>
  <c r="U56" i="1"/>
  <c r="AE107" i="1"/>
  <c r="O107" i="1"/>
  <c r="G111" i="1"/>
  <c r="AS77" i="1"/>
  <c r="AP85" i="1"/>
  <c r="AF77" i="1"/>
  <c r="AD88" i="1"/>
  <c r="N76" i="1"/>
  <c r="U79" i="1"/>
  <c r="R82" i="1"/>
  <c r="J85" i="1"/>
  <c r="H87" i="1"/>
  <c r="U88" i="1"/>
  <c r="O90" i="1"/>
  <c r="I92" i="1"/>
  <c r="V93" i="1"/>
  <c r="P95" i="1"/>
  <c r="G75" i="1"/>
  <c r="AT66" i="1"/>
  <c r="AW63" i="1"/>
  <c r="AZ60" i="1"/>
  <c r="AT58" i="1"/>
  <c r="AW55" i="1"/>
  <c r="AO70" i="1"/>
  <c r="AK69" i="1"/>
  <c r="AG68" i="1"/>
  <c r="AO66" i="1"/>
  <c r="AK65" i="1"/>
  <c r="AG64" i="1"/>
  <c r="AO62" i="1"/>
  <c r="AK61" i="1"/>
  <c r="AG60" i="1"/>
  <c r="AO58" i="1"/>
  <c r="AK57" i="1"/>
  <c r="AG56" i="1"/>
  <c r="AO54" i="1"/>
  <c r="Y74" i="1"/>
  <c r="I74" i="1"/>
  <c r="S73" i="1"/>
  <c r="AC72" i="1"/>
  <c r="N72" i="1"/>
  <c r="Z71" i="1"/>
  <c r="O71" i="1"/>
  <c r="AB70" i="1"/>
  <c r="R70" i="1"/>
  <c r="G70" i="1"/>
  <c r="V69" i="1"/>
  <c r="L69" i="1"/>
  <c r="AA68" i="1"/>
  <c r="P68" i="1"/>
  <c r="AF67" i="1"/>
  <c r="U67" i="1"/>
  <c r="J67" i="1"/>
  <c r="Z66" i="1"/>
  <c r="O66" i="1"/>
  <c r="AD65" i="1"/>
  <c r="Y104" i="1"/>
  <c r="Q108" i="1"/>
  <c r="G96" i="1"/>
  <c r="AS78" i="1"/>
  <c r="AK86" i="1"/>
  <c r="AA79" i="1"/>
  <c r="AE89" i="1"/>
  <c r="U76" i="1"/>
  <c r="I80" i="1"/>
  <c r="V82" i="1"/>
  <c r="O85" i="1"/>
  <c r="K87" i="1"/>
  <c r="X88" i="1"/>
  <c r="R90" i="1"/>
  <c r="L92" i="1"/>
  <c r="Y93" i="1"/>
  <c r="S95" i="1"/>
  <c r="AY68" i="1"/>
  <c r="AZ65" i="1"/>
  <c r="AT63" i="1"/>
  <c r="AW60" i="1"/>
  <c r="AZ57" i="1"/>
  <c r="AU55" i="1"/>
  <c r="AM70" i="1"/>
  <c r="AI69" i="1"/>
  <c r="AQ67" i="1"/>
  <c r="AM66" i="1"/>
  <c r="AI65" i="1"/>
  <c r="AQ63" i="1"/>
  <c r="AM62" i="1"/>
  <c r="AI61" i="1"/>
  <c r="AQ59" i="1"/>
  <c r="AM58" i="1"/>
  <c r="AI57" i="1"/>
  <c r="AQ55" i="1"/>
  <c r="AM54" i="1"/>
  <c r="W74" i="1"/>
  <c r="G74" i="1"/>
  <c r="Q73" i="1"/>
  <c r="AA72" i="1"/>
  <c r="M72" i="1"/>
  <c r="Y71" i="1"/>
  <c r="M71" i="1"/>
  <c r="AA70" i="1"/>
  <c r="Q70" i="1"/>
  <c r="AE69" i="1"/>
  <c r="U69" i="1"/>
  <c r="K69" i="1"/>
  <c r="Y68" i="1"/>
  <c r="O68" i="1"/>
  <c r="AE67" i="1"/>
  <c r="S67" i="1"/>
  <c r="I67" i="1"/>
  <c r="Y66" i="1"/>
  <c r="M66" i="1"/>
  <c r="AC65" i="1"/>
  <c r="AX100" i="1"/>
  <c r="K96" i="1"/>
  <c r="J111" i="1"/>
  <c r="AW81" i="1"/>
  <c r="AU80" i="1"/>
  <c r="AQ87" i="1"/>
  <c r="AE81" i="1"/>
  <c r="AC92" i="1"/>
  <c r="R77" i="1"/>
  <c r="W80" i="1"/>
  <c r="P83" i="1"/>
  <c r="Y85" i="1"/>
  <c r="S87" i="1"/>
  <c r="M89" i="1"/>
  <c r="Z90" i="1"/>
  <c r="T92" i="1"/>
  <c r="N94" i="1"/>
  <c r="G95" i="1"/>
  <c r="AZ67" i="1"/>
  <c r="AT65" i="1"/>
  <c r="AW62" i="1"/>
  <c r="AZ59" i="1"/>
  <c r="AT57" i="1"/>
  <c r="AY54" i="1"/>
  <c r="AI70" i="1"/>
  <c r="AQ68" i="1"/>
  <c r="AM67" i="1"/>
  <c r="AI66" i="1"/>
  <c r="AQ64" i="1"/>
  <c r="AM63" i="1"/>
  <c r="AI62" i="1"/>
  <c r="AQ60" i="1"/>
  <c r="AM59" i="1"/>
  <c r="AI58" i="1"/>
  <c r="AQ56" i="1"/>
  <c r="AM55" i="1"/>
  <c r="AI54" i="1"/>
  <c r="S74" i="1"/>
  <c r="AC73" i="1"/>
  <c r="M73" i="1"/>
  <c r="W72" i="1"/>
  <c r="K72" i="1"/>
  <c r="X71" i="1"/>
  <c r="J71" i="1"/>
  <c r="Z70" i="1"/>
  <c r="O70" i="1"/>
  <c r="AD69" i="1"/>
  <c r="T69" i="1"/>
  <c r="I69" i="1"/>
  <c r="X68" i="1"/>
  <c r="N68" i="1"/>
  <c r="AC67" i="1"/>
  <c r="R67" i="1"/>
  <c r="H67" i="1"/>
  <c r="W66" i="1"/>
  <c r="L66" i="1"/>
  <c r="AB65" i="1"/>
  <c r="S65" i="1"/>
  <c r="J65" i="1"/>
  <c r="AA64" i="1"/>
  <c r="Q64" i="1"/>
  <c r="H64" i="1"/>
  <c r="Y63" i="1"/>
  <c r="P63" i="1"/>
  <c r="G63" i="1"/>
  <c r="X62" i="1"/>
  <c r="O62" i="1"/>
  <c r="AF61" i="1"/>
  <c r="X61" i="1"/>
  <c r="P61" i="1"/>
  <c r="H61" i="1"/>
  <c r="Z60" i="1"/>
  <c r="R60" i="1"/>
  <c r="J60" i="1"/>
  <c r="AB59" i="1"/>
  <c r="T59" i="1"/>
  <c r="L59" i="1"/>
  <c r="AD58" i="1"/>
  <c r="V58" i="1"/>
  <c r="N58" i="1"/>
  <c r="AF57" i="1"/>
  <c r="X57" i="1"/>
  <c r="P57" i="1"/>
  <c r="H57" i="1"/>
  <c r="Z56" i="1"/>
  <c r="AM96" i="1"/>
  <c r="R102" i="1"/>
  <c r="P113" i="1"/>
  <c r="AY87" i="1"/>
  <c r="AH83" i="1"/>
  <c r="AH89" i="1"/>
  <c r="AC84" i="1"/>
  <c r="H75" i="1"/>
  <c r="O78" i="1"/>
  <c r="O81" i="1"/>
  <c r="K84" i="1"/>
  <c r="N86" i="1"/>
  <c r="H88" i="1"/>
  <c r="U89" i="1"/>
  <c r="O91" i="1"/>
  <c r="I93" i="1"/>
  <c r="V94" i="1"/>
  <c r="G87" i="1"/>
  <c r="AT67" i="1"/>
  <c r="AW64" i="1"/>
  <c r="AZ61" i="1"/>
  <c r="AT59" i="1"/>
  <c r="AW56" i="1"/>
  <c r="AU54" i="1"/>
  <c r="AQ69" i="1"/>
  <c r="AM68" i="1"/>
  <c r="AI67" i="1"/>
  <c r="AQ65" i="1"/>
  <c r="AM64" i="1"/>
  <c r="AI63" i="1"/>
  <c r="AQ61" i="1"/>
  <c r="AM60" i="1"/>
  <c r="AI59" i="1"/>
  <c r="AQ57" i="1"/>
  <c r="AM56" i="1"/>
  <c r="AI55" i="1"/>
  <c r="AE74" i="1"/>
  <c r="O74" i="1"/>
  <c r="Y73" i="1"/>
  <c r="I73" i="1"/>
  <c r="S72" i="1"/>
  <c r="AF71" i="1"/>
  <c r="R71" i="1"/>
  <c r="G71" i="1"/>
  <c r="U70" i="1"/>
  <c r="K70" i="1"/>
  <c r="AA69" i="1"/>
  <c r="O69" i="1"/>
  <c r="AE68" i="1"/>
  <c r="U68" i="1"/>
  <c r="I68" i="1"/>
  <c r="Y67" i="1"/>
  <c r="O67" i="1"/>
  <c r="AC66" i="1"/>
  <c r="S66" i="1"/>
  <c r="I66" i="1"/>
  <c r="Y65" i="1"/>
  <c r="O65" i="1"/>
  <c r="AF64" i="1"/>
  <c r="N112" i="1"/>
  <c r="AB83" i="1"/>
  <c r="X83" i="1"/>
  <c r="L91" i="1"/>
  <c r="AW67" i="1"/>
  <c r="AZ56" i="1"/>
  <c r="AK67" i="1"/>
  <c r="AG62" i="1"/>
  <c r="AO56" i="1"/>
  <c r="AA73" i="1"/>
  <c r="U71" i="1"/>
  <c r="AB69" i="1"/>
  <c r="K68" i="1"/>
  <c r="T66" i="1"/>
  <c r="Q65" i="1"/>
  <c r="X64" i="1"/>
  <c r="I64" i="1"/>
  <c r="V63" i="1"/>
  <c r="AF62" i="1"/>
  <c r="Q62" i="1"/>
  <c r="AD61" i="1"/>
  <c r="Q61" i="1"/>
  <c r="AE60" i="1"/>
  <c r="Q60" i="1"/>
  <c r="AD59" i="1"/>
  <c r="R59" i="1"/>
  <c r="AE58" i="1"/>
  <c r="S58" i="1"/>
  <c r="AE57" i="1"/>
  <c r="R57" i="1"/>
  <c r="AF56" i="1"/>
  <c r="S56" i="1"/>
  <c r="J56" i="1"/>
  <c r="AA55" i="1"/>
  <c r="R55" i="1"/>
  <c r="I55" i="1"/>
  <c r="Y54" i="1"/>
  <c r="P54" i="1"/>
  <c r="G54" i="1"/>
  <c r="AS49" i="1"/>
  <c r="AK49" i="1"/>
  <c r="AW48" i="1"/>
  <c r="AO48" i="1"/>
  <c r="AG48" i="1"/>
  <c r="AS47" i="1"/>
  <c r="AK47" i="1"/>
  <c r="AW46" i="1"/>
  <c r="AO46" i="1"/>
  <c r="AG46" i="1"/>
  <c r="AS45" i="1"/>
  <c r="AK45" i="1"/>
  <c r="AW44" i="1"/>
  <c r="AO44" i="1"/>
  <c r="AG44" i="1"/>
  <c r="AS43" i="1"/>
  <c r="AK43" i="1"/>
  <c r="AW42" i="1"/>
  <c r="AO42" i="1"/>
  <c r="AG42" i="1"/>
  <c r="AS41" i="1"/>
  <c r="AK41" i="1"/>
  <c r="AW40" i="1"/>
  <c r="AO40" i="1"/>
  <c r="AG40" i="1"/>
  <c r="AS39" i="1"/>
  <c r="AK39" i="1"/>
  <c r="AW38" i="1"/>
  <c r="AO38" i="1"/>
  <c r="AG38" i="1"/>
  <c r="AS37" i="1"/>
  <c r="AK37" i="1"/>
  <c r="AW36" i="1"/>
  <c r="AO36" i="1"/>
  <c r="AG36" i="1"/>
  <c r="AS35" i="1"/>
  <c r="AK35" i="1"/>
  <c r="AW34" i="1"/>
  <c r="AO34" i="1"/>
  <c r="AG34" i="1"/>
  <c r="AS33" i="1"/>
  <c r="AK33" i="1"/>
  <c r="AC53" i="1"/>
  <c r="U53" i="1"/>
  <c r="M53" i="1"/>
  <c r="AE52" i="1"/>
  <c r="W52" i="1"/>
  <c r="O52" i="1"/>
  <c r="G52" i="1"/>
  <c r="Y51" i="1"/>
  <c r="Q51" i="1"/>
  <c r="I51" i="1"/>
  <c r="AA50" i="1"/>
  <c r="S50" i="1"/>
  <c r="K50" i="1"/>
  <c r="AC49" i="1"/>
  <c r="U49" i="1"/>
  <c r="M49" i="1"/>
  <c r="AE48" i="1"/>
  <c r="W48" i="1"/>
  <c r="O48" i="1"/>
  <c r="G48" i="1"/>
  <c r="Y47" i="1"/>
  <c r="AX84" i="1"/>
  <c r="AE93" i="1"/>
  <c r="J86" i="1"/>
  <c r="X92" i="1"/>
  <c r="AS65" i="1"/>
  <c r="AX54" i="1"/>
  <c r="AH66" i="1"/>
  <c r="AP60" i="1"/>
  <c r="AL55" i="1"/>
  <c r="L73" i="1"/>
  <c r="I71" i="1"/>
  <c r="S69" i="1"/>
  <c r="AA67" i="1"/>
  <c r="K66" i="1"/>
  <c r="L65" i="1"/>
  <c r="W64" i="1"/>
  <c r="G64" i="1"/>
  <c r="R63" i="1"/>
  <c r="AE62" i="1"/>
  <c r="P62" i="1"/>
  <c r="AC61" i="1"/>
  <c r="O61" i="1"/>
  <c r="AB60" i="1"/>
  <c r="P60" i="1"/>
  <c r="AC59" i="1"/>
  <c r="Q59" i="1"/>
  <c r="AC58" i="1"/>
  <c r="P58" i="1"/>
  <c r="AD57" i="1"/>
  <c r="Q57" i="1"/>
  <c r="AE56" i="1"/>
  <c r="R56" i="1"/>
  <c r="I56" i="1"/>
  <c r="Z55" i="1"/>
  <c r="Q55" i="1"/>
  <c r="G55" i="1"/>
  <c r="X54" i="1"/>
  <c r="O54" i="1"/>
  <c r="AZ49" i="1"/>
  <c r="AR49" i="1"/>
  <c r="AJ49" i="1"/>
  <c r="AV48" i="1"/>
  <c r="AN48" i="1"/>
  <c r="AZ47" i="1"/>
  <c r="AR47" i="1"/>
  <c r="AJ47" i="1"/>
  <c r="AV46" i="1"/>
  <c r="AN46" i="1"/>
  <c r="AZ45" i="1"/>
  <c r="AR45" i="1"/>
  <c r="AJ45" i="1"/>
  <c r="AV44" i="1"/>
  <c r="AN44" i="1"/>
  <c r="AZ43" i="1"/>
  <c r="AR43" i="1"/>
  <c r="AJ43" i="1"/>
  <c r="AV42" i="1"/>
  <c r="AN42" i="1"/>
  <c r="AZ41" i="1"/>
  <c r="AR41" i="1"/>
  <c r="AJ41" i="1"/>
  <c r="AV40" i="1"/>
  <c r="AN40" i="1"/>
  <c r="AZ39" i="1"/>
  <c r="AR39" i="1"/>
  <c r="AJ39" i="1"/>
  <c r="AV38" i="1"/>
  <c r="AN38" i="1"/>
  <c r="AZ37" i="1"/>
  <c r="AR37" i="1"/>
  <c r="AJ37" i="1"/>
  <c r="AV36" i="1"/>
  <c r="AN36" i="1"/>
  <c r="AZ35" i="1"/>
  <c r="AR35" i="1"/>
  <c r="AJ35" i="1"/>
  <c r="AV34" i="1"/>
  <c r="AN34" i="1"/>
  <c r="AZ33" i="1"/>
  <c r="AR33" i="1"/>
  <c r="AJ33" i="1"/>
  <c r="AB53" i="1"/>
  <c r="T53" i="1"/>
  <c r="L53" i="1"/>
  <c r="AD52" i="1"/>
  <c r="V52" i="1"/>
  <c r="N52" i="1"/>
  <c r="AF51" i="1"/>
  <c r="X51" i="1"/>
  <c r="P51" i="1"/>
  <c r="H51" i="1"/>
  <c r="Z50" i="1"/>
  <c r="R50" i="1"/>
  <c r="J50" i="1"/>
  <c r="AB49" i="1"/>
  <c r="T49" i="1"/>
  <c r="L49" i="1"/>
  <c r="AD48" i="1"/>
  <c r="V48" i="1"/>
  <c r="N48" i="1"/>
  <c r="AF47" i="1"/>
  <c r="X47" i="1"/>
  <c r="P47" i="1"/>
  <c r="H47" i="1"/>
  <c r="Z46" i="1"/>
  <c r="R46" i="1"/>
  <c r="J46" i="1"/>
  <c r="AB45" i="1"/>
  <c r="T45" i="1"/>
  <c r="L45" i="1"/>
  <c r="AD44" i="1"/>
  <c r="V44" i="1"/>
  <c r="N44" i="1"/>
  <c r="AF43" i="1"/>
  <c r="X43" i="1"/>
  <c r="P43" i="1"/>
  <c r="H43" i="1"/>
  <c r="AY84" i="1"/>
  <c r="AF93" i="1"/>
  <c r="K86" i="1"/>
  <c r="Y92" i="1"/>
  <c r="AZ64" i="1"/>
  <c r="AW54" i="1"/>
  <c r="AG66" i="1"/>
  <c r="AO60" i="1"/>
  <c r="AK55" i="1"/>
  <c r="K73" i="1"/>
  <c r="H71" i="1"/>
  <c r="Q69" i="1"/>
  <c r="Z67" i="1"/>
  <c r="J66" i="1"/>
  <c r="K65" i="1"/>
  <c r="T64" i="1"/>
  <c r="AF63" i="1"/>
  <c r="Q63" i="1"/>
  <c r="AC62" i="1"/>
  <c r="M62" i="1"/>
  <c r="Z61" i="1"/>
  <c r="N61" i="1"/>
  <c r="AA60" i="1"/>
  <c r="O60" i="1"/>
  <c r="AA59" i="1"/>
  <c r="N59" i="1"/>
  <c r="AB58" i="1"/>
  <c r="O58" i="1"/>
  <c r="AC57" i="1"/>
  <c r="O57" i="1"/>
  <c r="AB56" i="1"/>
  <c r="Q56" i="1"/>
  <c r="H56" i="1"/>
  <c r="Y55" i="1"/>
  <c r="O55" i="1"/>
  <c r="AF54" i="1"/>
  <c r="W54" i="1"/>
  <c r="N54" i="1"/>
  <c r="AY49" i="1"/>
  <c r="AQ49" i="1"/>
  <c r="AI49" i="1"/>
  <c r="AU48" i="1"/>
  <c r="AM48" i="1"/>
  <c r="AY47" i="1"/>
  <c r="AQ47" i="1"/>
  <c r="AI47" i="1"/>
  <c r="AU46" i="1"/>
  <c r="AM46" i="1"/>
  <c r="AY45" i="1"/>
  <c r="AQ45" i="1"/>
  <c r="AI45" i="1"/>
  <c r="AU44" i="1"/>
  <c r="AM44" i="1"/>
  <c r="AY43" i="1"/>
  <c r="AQ43" i="1"/>
  <c r="AI43" i="1"/>
  <c r="AU42" i="1"/>
  <c r="AM42" i="1"/>
  <c r="AY41" i="1"/>
  <c r="AQ41" i="1"/>
  <c r="AI41" i="1"/>
  <c r="AU40" i="1"/>
  <c r="AM40" i="1"/>
  <c r="AY39" i="1"/>
  <c r="AQ39" i="1"/>
  <c r="AI39" i="1"/>
  <c r="AU38" i="1"/>
  <c r="AM38" i="1"/>
  <c r="AY37" i="1"/>
  <c r="AQ37" i="1"/>
  <c r="AI37" i="1"/>
  <c r="AU36" i="1"/>
  <c r="AM36" i="1"/>
  <c r="AY35" i="1"/>
  <c r="AQ35" i="1"/>
  <c r="AI35" i="1"/>
  <c r="AU34" i="1"/>
  <c r="AM34" i="1"/>
  <c r="AY33" i="1"/>
  <c r="AQ33" i="1"/>
  <c r="AI33" i="1"/>
  <c r="AA53" i="1"/>
  <c r="S53" i="1"/>
  <c r="K53" i="1"/>
  <c r="AC52" i="1"/>
  <c r="U52" i="1"/>
  <c r="M52" i="1"/>
  <c r="AE51" i="1"/>
  <c r="W51" i="1"/>
  <c r="O51" i="1"/>
  <c r="G51" i="1"/>
  <c r="Y50" i="1"/>
  <c r="Q50" i="1"/>
  <c r="I50" i="1"/>
  <c r="AA49" i="1"/>
  <c r="S49" i="1"/>
  <c r="K49" i="1"/>
  <c r="AR100" i="1"/>
  <c r="AG82" i="1"/>
  <c r="Z77" i="1"/>
  <c r="W87" i="1"/>
  <c r="R94" i="1"/>
  <c r="AU62" i="1"/>
  <c r="AH70" i="1"/>
  <c r="AP64" i="1"/>
  <c r="AL59" i="1"/>
  <c r="AH54" i="1"/>
  <c r="V72" i="1"/>
  <c r="Y70" i="1"/>
  <c r="G69" i="1"/>
  <c r="Q67" i="1"/>
  <c r="AA65" i="1"/>
  <c r="I65" i="1"/>
  <c r="S64" i="1"/>
  <c r="AE63" i="1"/>
  <c r="O63" i="1"/>
  <c r="Z62" i="1"/>
  <c r="L62" i="1"/>
  <c r="Y61" i="1"/>
  <c r="M61" i="1"/>
  <c r="Y60" i="1"/>
  <c r="L60" i="1"/>
  <c r="Z59" i="1"/>
  <c r="M59" i="1"/>
  <c r="AA58" i="1"/>
  <c r="M58" i="1"/>
  <c r="Z57" i="1"/>
  <c r="N57" i="1"/>
  <c r="AA56" i="1"/>
  <c r="P56" i="1"/>
  <c r="G56" i="1"/>
  <c r="W55" i="1"/>
  <c r="N55" i="1"/>
  <c r="AE54" i="1"/>
  <c r="V54" i="1"/>
  <c r="M54" i="1"/>
  <c r="AX49" i="1"/>
  <c r="AP49" i="1"/>
  <c r="AH49" i="1"/>
  <c r="AT48" i="1"/>
  <c r="AL48" i="1"/>
  <c r="AX47" i="1"/>
  <c r="AP47" i="1"/>
  <c r="AH47" i="1"/>
  <c r="AT46" i="1"/>
  <c r="AL46" i="1"/>
  <c r="AX45" i="1"/>
  <c r="AP45" i="1"/>
  <c r="AH45" i="1"/>
  <c r="AT44" i="1"/>
  <c r="AL44" i="1"/>
  <c r="AX43" i="1"/>
  <c r="AP43" i="1"/>
  <c r="AH43" i="1"/>
  <c r="AT42" i="1"/>
  <c r="AL42" i="1"/>
  <c r="AX41" i="1"/>
  <c r="AP41" i="1"/>
  <c r="AH41" i="1"/>
  <c r="AT40" i="1"/>
  <c r="AL40" i="1"/>
  <c r="AX39" i="1"/>
  <c r="AP39" i="1"/>
  <c r="AH39" i="1"/>
  <c r="AT38" i="1"/>
  <c r="AL38" i="1"/>
  <c r="AX37" i="1"/>
  <c r="AP37" i="1"/>
  <c r="AH37" i="1"/>
  <c r="AT36" i="1"/>
  <c r="AL36" i="1"/>
  <c r="AX35" i="1"/>
  <c r="AP35" i="1"/>
  <c r="AH35" i="1"/>
  <c r="AT34" i="1"/>
  <c r="AL34" i="1"/>
  <c r="AX33" i="1"/>
  <c r="AP33" i="1"/>
  <c r="AH33" i="1"/>
  <c r="Z53" i="1"/>
  <c r="R53" i="1"/>
  <c r="J53" i="1"/>
  <c r="AB52" i="1"/>
  <c r="T52" i="1"/>
  <c r="L52" i="1"/>
  <c r="AD51" i="1"/>
  <c r="V51" i="1"/>
  <c r="N51" i="1"/>
  <c r="AF50" i="1"/>
  <c r="X50" i="1"/>
  <c r="P50" i="1"/>
  <c r="AS101" i="1"/>
  <c r="AH82" i="1"/>
  <c r="H78" i="1"/>
  <c r="X87" i="1"/>
  <c r="S94" i="1"/>
  <c r="AT62" i="1"/>
  <c r="AG70" i="1"/>
  <c r="AO64" i="1"/>
  <c r="AK59" i="1"/>
  <c r="AG54" i="1"/>
  <c r="U72" i="1"/>
  <c r="W70" i="1"/>
  <c r="AF68" i="1"/>
  <c r="P67" i="1"/>
  <c r="Z65" i="1"/>
  <c r="G65" i="1"/>
  <c r="P64" i="1"/>
  <c r="AA63" i="1"/>
  <c r="N63" i="1"/>
  <c r="Y62" i="1"/>
  <c r="K62" i="1"/>
  <c r="W61" i="1"/>
  <c r="J61" i="1"/>
  <c r="X60" i="1"/>
  <c r="K60" i="1"/>
  <c r="Y59" i="1"/>
  <c r="K59" i="1"/>
  <c r="X58" i="1"/>
  <c r="L58" i="1"/>
  <c r="Y57" i="1"/>
  <c r="M57" i="1"/>
  <c r="Y56" i="1"/>
  <c r="O56" i="1"/>
  <c r="AE55" i="1"/>
  <c r="V55" i="1"/>
  <c r="M55" i="1"/>
  <c r="AD54" i="1"/>
  <c r="U54" i="1"/>
  <c r="L54" i="1"/>
  <c r="AW49" i="1"/>
  <c r="AO49" i="1"/>
  <c r="AG49" i="1"/>
  <c r="AS48" i="1"/>
  <c r="AK48" i="1"/>
  <c r="AW47" i="1"/>
  <c r="AO47" i="1"/>
  <c r="AG47" i="1"/>
  <c r="AS46" i="1"/>
  <c r="AK46" i="1"/>
  <c r="AW45" i="1"/>
  <c r="AO45" i="1"/>
  <c r="AG45" i="1"/>
  <c r="AS44" i="1"/>
  <c r="AK44" i="1"/>
  <c r="AW43" i="1"/>
  <c r="AO43" i="1"/>
  <c r="AG43" i="1"/>
  <c r="AS42" i="1"/>
  <c r="AK42" i="1"/>
  <c r="AW41" i="1"/>
  <c r="AO41" i="1"/>
  <c r="AG41" i="1"/>
  <c r="AS40" i="1"/>
  <c r="AK40" i="1"/>
  <c r="AW39" i="1"/>
  <c r="AO39" i="1"/>
  <c r="AG39" i="1"/>
  <c r="AS38" i="1"/>
  <c r="AK38" i="1"/>
  <c r="AW37" i="1"/>
  <c r="AO37" i="1"/>
  <c r="AG37" i="1"/>
  <c r="AS36" i="1"/>
  <c r="AK36" i="1"/>
  <c r="AW35" i="1"/>
  <c r="AO35" i="1"/>
  <c r="AG35" i="1"/>
  <c r="AS34" i="1"/>
  <c r="AK34" i="1"/>
  <c r="AW33" i="1"/>
  <c r="AO33" i="1"/>
  <c r="AG33" i="1"/>
  <c r="Y53" i="1"/>
  <c r="Q53" i="1"/>
  <c r="I53" i="1"/>
  <c r="AA52" i="1"/>
  <c r="S52" i="1"/>
  <c r="K52" i="1"/>
  <c r="AC51" i="1"/>
  <c r="U51" i="1"/>
  <c r="M51" i="1"/>
  <c r="AE50" i="1"/>
  <c r="W50" i="1"/>
  <c r="O50" i="1"/>
  <c r="G50" i="1"/>
  <c r="Y49" i="1"/>
  <c r="Q49" i="1"/>
  <c r="I49" i="1"/>
  <c r="M99" i="1"/>
  <c r="AM88" i="1"/>
  <c r="I81" i="1"/>
  <c r="Q89" i="1"/>
  <c r="G91" i="1"/>
  <c r="AY59" i="1"/>
  <c r="AP68" i="1"/>
  <c r="AL63" i="1"/>
  <c r="AH58" i="1"/>
  <c r="R74" i="1"/>
  <c r="H72" i="1"/>
  <c r="M70" i="1"/>
  <c r="W68" i="1"/>
  <c r="G67" i="1"/>
  <c r="U65" i="1"/>
  <c r="AC64" i="1"/>
  <c r="O64" i="1"/>
  <c r="Z63" i="1"/>
  <c r="M63" i="1"/>
  <c r="W62" i="1"/>
  <c r="H62" i="1"/>
  <c r="V61" i="1"/>
  <c r="I61" i="1"/>
  <c r="W60" i="1"/>
  <c r="I60" i="1"/>
  <c r="V59" i="1"/>
  <c r="J59" i="1"/>
  <c r="W58" i="1"/>
  <c r="K58" i="1"/>
  <c r="W57" i="1"/>
  <c r="J57" i="1"/>
  <c r="X56" i="1"/>
  <c r="M56" i="1"/>
  <c r="AD55" i="1"/>
  <c r="U55" i="1"/>
  <c r="L55" i="1"/>
  <c r="AC54" i="1"/>
  <c r="T54" i="1"/>
  <c r="K54" i="1"/>
  <c r="AV49" i="1"/>
  <c r="AN49" i="1"/>
  <c r="AZ48" i="1"/>
  <c r="AR48" i="1"/>
  <c r="AJ48" i="1"/>
  <c r="AV47" i="1"/>
  <c r="AN47" i="1"/>
  <c r="AZ46" i="1"/>
  <c r="AR46" i="1"/>
  <c r="AJ46" i="1"/>
  <c r="AV45" i="1"/>
  <c r="AN45" i="1"/>
  <c r="AZ44" i="1"/>
  <c r="AR44" i="1"/>
  <c r="AJ44" i="1"/>
  <c r="AV43" i="1"/>
  <c r="AN43" i="1"/>
  <c r="AZ42" i="1"/>
  <c r="AR42" i="1"/>
  <c r="AJ42" i="1"/>
  <c r="AV41" i="1"/>
  <c r="AN41" i="1"/>
  <c r="AZ40" i="1"/>
  <c r="AR40" i="1"/>
  <c r="AJ40" i="1"/>
  <c r="AV39" i="1"/>
  <c r="AN39" i="1"/>
  <c r="AZ38" i="1"/>
  <c r="AR38" i="1"/>
  <c r="AJ38" i="1"/>
  <c r="AV37" i="1"/>
  <c r="AN37" i="1"/>
  <c r="AZ36" i="1"/>
  <c r="AR36" i="1"/>
  <c r="AJ36" i="1"/>
  <c r="AV35" i="1"/>
  <c r="AN35" i="1"/>
  <c r="AZ34" i="1"/>
  <c r="AR34" i="1"/>
  <c r="AJ34" i="1"/>
  <c r="AV33" i="1"/>
  <c r="AN33" i="1"/>
  <c r="AF53" i="1"/>
  <c r="X53" i="1"/>
  <c r="P53" i="1"/>
  <c r="H53" i="1"/>
  <c r="R89" i="1"/>
  <c r="AK63" i="1"/>
  <c r="L70" i="1"/>
  <c r="AB64" i="1"/>
  <c r="U62" i="1"/>
  <c r="T60" i="1"/>
  <c r="U58" i="1"/>
  <c r="W56" i="1"/>
  <c r="K55" i="1"/>
  <c r="AU49" i="1"/>
  <c r="AI48" i="1"/>
  <c r="AQ46" i="1"/>
  <c r="AY44" i="1"/>
  <c r="AM43" i="1"/>
  <c r="AU41" i="1"/>
  <c r="AI40" i="1"/>
  <c r="AQ38" i="1"/>
  <c r="AY36" i="1"/>
  <c r="AM35" i="1"/>
  <c r="AU33" i="1"/>
  <c r="O53" i="1"/>
  <c r="Q52" i="1"/>
  <c r="T51" i="1"/>
  <c r="AB50" i="1"/>
  <c r="AF49" i="1"/>
  <c r="P49" i="1"/>
  <c r="AB48" i="1"/>
  <c r="R48" i="1"/>
  <c r="H48" i="1"/>
  <c r="V47" i="1"/>
  <c r="M47" i="1"/>
  <c r="AD46" i="1"/>
  <c r="U46" i="1"/>
  <c r="L46" i="1"/>
  <c r="AC45" i="1"/>
  <c r="S45" i="1"/>
  <c r="J45" i="1"/>
  <c r="AA44" i="1"/>
  <c r="R44" i="1"/>
  <c r="I44" i="1"/>
  <c r="Z43" i="1"/>
  <c r="Q43" i="1"/>
  <c r="G43" i="1"/>
  <c r="Y42" i="1"/>
  <c r="Q42" i="1"/>
  <c r="I42" i="1"/>
  <c r="AA41" i="1"/>
  <c r="S41" i="1"/>
  <c r="K41" i="1"/>
  <c r="AC40" i="1"/>
  <c r="U40" i="1"/>
  <c r="M40" i="1"/>
  <c r="AE39" i="1"/>
  <c r="W39" i="1"/>
  <c r="O39" i="1"/>
  <c r="G39" i="1"/>
  <c r="Y38" i="1"/>
  <c r="Q38" i="1"/>
  <c r="I38" i="1"/>
  <c r="AA37" i="1"/>
  <c r="S37" i="1"/>
  <c r="K37" i="1"/>
  <c r="AC36" i="1"/>
  <c r="U36" i="1"/>
  <c r="M36" i="1"/>
  <c r="AE35" i="1"/>
  <c r="W35" i="1"/>
  <c r="O35" i="1"/>
  <c r="G35" i="1"/>
  <c r="Y34" i="1"/>
  <c r="Q34" i="1"/>
  <c r="I34" i="1"/>
  <c r="AA33" i="1"/>
  <c r="S33" i="1"/>
  <c r="K33" i="1"/>
  <c r="AJ12" i="1"/>
  <c r="AR12" i="1"/>
  <c r="AZ12" i="1"/>
  <c r="AN13" i="1"/>
  <c r="AV13" i="1"/>
  <c r="AJ14" i="1"/>
  <c r="AR14" i="1"/>
  <c r="AZ14" i="1"/>
  <c r="AN15" i="1"/>
  <c r="AV15" i="1"/>
  <c r="AJ16" i="1"/>
  <c r="AR16" i="1"/>
  <c r="AZ16" i="1"/>
  <c r="AN17" i="1"/>
  <c r="AV17" i="1"/>
  <c r="AJ18" i="1"/>
  <c r="AR18" i="1"/>
  <c r="AZ18" i="1"/>
  <c r="AN19" i="1"/>
  <c r="AV19" i="1"/>
  <c r="AJ20" i="1"/>
  <c r="AR20" i="1"/>
  <c r="AZ20" i="1"/>
  <c r="AN21" i="1"/>
  <c r="AV21" i="1"/>
  <c r="AJ22" i="1"/>
  <c r="AR22" i="1"/>
  <c r="AZ22" i="1"/>
  <c r="AN23" i="1"/>
  <c r="AV23" i="1"/>
  <c r="AJ24" i="1"/>
  <c r="AR24" i="1"/>
  <c r="AZ24" i="1"/>
  <c r="AN25" i="1"/>
  <c r="AV25" i="1"/>
  <c r="AJ26" i="1"/>
  <c r="AR26" i="1"/>
  <c r="AZ26" i="1"/>
  <c r="AN27" i="1"/>
  <c r="AV27" i="1"/>
  <c r="AJ28" i="1"/>
  <c r="AR28" i="1"/>
  <c r="AZ28" i="1"/>
  <c r="N12" i="1"/>
  <c r="V12" i="1"/>
  <c r="AD12" i="1"/>
  <c r="L13" i="1"/>
  <c r="T13" i="1"/>
  <c r="AB13" i="1"/>
  <c r="J14" i="1"/>
  <c r="R14" i="1"/>
  <c r="Z14" i="1"/>
  <c r="H15" i="1"/>
  <c r="P15" i="1"/>
  <c r="X15" i="1"/>
  <c r="AF15" i="1"/>
  <c r="N16" i="1"/>
  <c r="V16" i="1"/>
  <c r="AD16" i="1"/>
  <c r="L17" i="1"/>
  <c r="T17" i="1"/>
  <c r="AB17" i="1"/>
  <c r="J18" i="1"/>
  <c r="R18" i="1"/>
  <c r="Z18" i="1"/>
  <c r="H19" i="1"/>
  <c r="P19" i="1"/>
  <c r="X19" i="1"/>
  <c r="AF19" i="1"/>
  <c r="N20" i="1"/>
  <c r="V20" i="1"/>
  <c r="AD20" i="1"/>
  <c r="L21" i="1"/>
  <c r="T21" i="1"/>
  <c r="AB21" i="1"/>
  <c r="J22" i="1"/>
  <c r="R22" i="1"/>
  <c r="Z22" i="1"/>
  <c r="H23" i="1"/>
  <c r="P23" i="1"/>
  <c r="X23" i="1"/>
  <c r="AF23" i="1"/>
  <c r="N24" i="1"/>
  <c r="V24" i="1"/>
  <c r="AD24" i="1"/>
  <c r="L25" i="1"/>
  <c r="T25" i="1"/>
  <c r="AB25" i="1"/>
  <c r="J26" i="1"/>
  <c r="R26" i="1"/>
  <c r="Z26" i="1"/>
  <c r="H27" i="1"/>
  <c r="P27" i="1"/>
  <c r="X27" i="1"/>
  <c r="AF27" i="1"/>
  <c r="Q99" i="1"/>
  <c r="G90" i="1"/>
  <c r="AG58" i="1"/>
  <c r="V68" i="1"/>
  <c r="N64" i="1"/>
  <c r="G62" i="1"/>
  <c r="H60" i="1"/>
  <c r="H58" i="1"/>
  <c r="L56" i="1"/>
  <c r="AB54" i="1"/>
  <c r="AM49" i="1"/>
  <c r="AU47" i="1"/>
  <c r="AI46" i="1"/>
  <c r="AQ44" i="1"/>
  <c r="AY42" i="1"/>
  <c r="AM41" i="1"/>
  <c r="AU39" i="1"/>
  <c r="AI38" i="1"/>
  <c r="AQ36" i="1"/>
  <c r="AY34" i="1"/>
  <c r="AM33" i="1"/>
  <c r="G53" i="1"/>
  <c r="J52" i="1"/>
  <c r="R51" i="1"/>
  <c r="U50" i="1"/>
  <c r="AD49" i="1"/>
  <c r="N49" i="1"/>
  <c r="Z48" i="1"/>
  <c r="P48" i="1"/>
  <c r="AD47" i="1"/>
  <c r="T47" i="1"/>
  <c r="K47" i="1"/>
  <c r="AB46" i="1"/>
  <c r="S46" i="1"/>
  <c r="I46" i="1"/>
  <c r="Z45" i="1"/>
  <c r="Q45" i="1"/>
  <c r="H45" i="1"/>
  <c r="Y44" i="1"/>
  <c r="P44" i="1"/>
  <c r="G44" i="1"/>
  <c r="W43" i="1"/>
  <c r="N43" i="1"/>
  <c r="AE42" i="1"/>
  <c r="W42" i="1"/>
  <c r="O42" i="1"/>
  <c r="G42" i="1"/>
  <c r="Y41" i="1"/>
  <c r="Q41" i="1"/>
  <c r="I41" i="1"/>
  <c r="AA40" i="1"/>
  <c r="S40" i="1"/>
  <c r="K40" i="1"/>
  <c r="AC39" i="1"/>
  <c r="U39" i="1"/>
  <c r="M39" i="1"/>
  <c r="AE38" i="1"/>
  <c r="W38" i="1"/>
  <c r="O38" i="1"/>
  <c r="G38" i="1"/>
  <c r="Y37" i="1"/>
  <c r="Q37" i="1"/>
  <c r="I37" i="1"/>
  <c r="AA36" i="1"/>
  <c r="S36" i="1"/>
  <c r="K36" i="1"/>
  <c r="AC35" i="1"/>
  <c r="U35" i="1"/>
  <c r="M35" i="1"/>
  <c r="AE34" i="1"/>
  <c r="W34" i="1"/>
  <c r="O34" i="1"/>
  <c r="G34" i="1"/>
  <c r="Y33" i="1"/>
  <c r="Q33" i="1"/>
  <c r="I33" i="1"/>
  <c r="AL12" i="1"/>
  <c r="AT12" i="1"/>
  <c r="AH13" i="1"/>
  <c r="AP13" i="1"/>
  <c r="AX13" i="1"/>
  <c r="AL14" i="1"/>
  <c r="AT14" i="1"/>
  <c r="AH15" i="1"/>
  <c r="AP15" i="1"/>
  <c r="AX15" i="1"/>
  <c r="AL16" i="1"/>
  <c r="AT16" i="1"/>
  <c r="AH17" i="1"/>
  <c r="AP17" i="1"/>
  <c r="AX17" i="1"/>
  <c r="AL18" i="1"/>
  <c r="AT18" i="1"/>
  <c r="AH19" i="1"/>
  <c r="AP19" i="1"/>
  <c r="AX19" i="1"/>
  <c r="AL20" i="1"/>
  <c r="AT20" i="1"/>
  <c r="AH21" i="1"/>
  <c r="AP21" i="1"/>
  <c r="AX21" i="1"/>
  <c r="AL22" i="1"/>
  <c r="AT22" i="1"/>
  <c r="AH23" i="1"/>
  <c r="AP23" i="1"/>
  <c r="AX23" i="1"/>
  <c r="AL24" i="1"/>
  <c r="AT24" i="1"/>
  <c r="AH25" i="1"/>
  <c r="AP25" i="1"/>
  <c r="AX25" i="1"/>
  <c r="AL26" i="1"/>
  <c r="AT26" i="1"/>
  <c r="AH27" i="1"/>
  <c r="AP27" i="1"/>
  <c r="AX27" i="1"/>
  <c r="AL28" i="1"/>
  <c r="AT28" i="1"/>
  <c r="H12" i="1"/>
  <c r="P12" i="1"/>
  <c r="X12" i="1"/>
  <c r="AF12" i="1"/>
  <c r="N13" i="1"/>
  <c r="V13" i="1"/>
  <c r="AD13" i="1"/>
  <c r="L14" i="1"/>
  <c r="T14" i="1"/>
  <c r="AB14" i="1"/>
  <c r="J15" i="1"/>
  <c r="R15" i="1"/>
  <c r="Z15" i="1"/>
  <c r="H16" i="1"/>
  <c r="P16" i="1"/>
  <c r="X16" i="1"/>
  <c r="AF16" i="1"/>
  <c r="N17" i="1"/>
  <c r="V17" i="1"/>
  <c r="AD17" i="1"/>
  <c r="L18" i="1"/>
  <c r="T18" i="1"/>
  <c r="AB18" i="1"/>
  <c r="J19" i="1"/>
  <c r="R19" i="1"/>
  <c r="Z19" i="1"/>
  <c r="H20" i="1"/>
  <c r="P20" i="1"/>
  <c r="X20" i="1"/>
  <c r="AF20" i="1"/>
  <c r="N21" i="1"/>
  <c r="V21" i="1"/>
  <c r="AD21" i="1"/>
  <c r="L22" i="1"/>
  <c r="T22" i="1"/>
  <c r="AB22" i="1"/>
  <c r="J23" i="1"/>
  <c r="R23" i="1"/>
  <c r="Z23" i="1"/>
  <c r="H24" i="1"/>
  <c r="P24" i="1"/>
  <c r="X24" i="1"/>
  <c r="AF24" i="1"/>
  <c r="N25" i="1"/>
  <c r="V25" i="1"/>
  <c r="AD25" i="1"/>
  <c r="L26" i="1"/>
  <c r="T26" i="1"/>
  <c r="AB26" i="1"/>
  <c r="J27" i="1"/>
  <c r="M112" i="1"/>
  <c r="AY67" i="1"/>
  <c r="AP56" i="1"/>
  <c r="M68" i="1"/>
  <c r="K64" i="1"/>
  <c r="AE61" i="1"/>
  <c r="G60" i="1"/>
  <c r="G58" i="1"/>
  <c r="K56" i="1"/>
  <c r="AA54" i="1"/>
  <c r="AL49" i="1"/>
  <c r="AT47" i="1"/>
  <c r="AH46" i="1"/>
  <c r="AP44" i="1"/>
  <c r="AX42" i="1"/>
  <c r="AL41" i="1"/>
  <c r="AT39" i="1"/>
  <c r="AH38" i="1"/>
  <c r="AP36" i="1"/>
  <c r="AX34" i="1"/>
  <c r="AL33" i="1"/>
  <c r="AF52" i="1"/>
  <c r="I52" i="1"/>
  <c r="L51" i="1"/>
  <c r="T50" i="1"/>
  <c r="Z49" i="1"/>
  <c r="J49" i="1"/>
  <c r="Y48" i="1"/>
  <c r="M48" i="1"/>
  <c r="AC47" i="1"/>
  <c r="S47" i="1"/>
  <c r="J47" i="1"/>
  <c r="AA46" i="1"/>
  <c r="Q46" i="1"/>
  <c r="H46" i="1"/>
  <c r="Y45" i="1"/>
  <c r="P45" i="1"/>
  <c r="G45" i="1"/>
  <c r="X44" i="1"/>
  <c r="O44" i="1"/>
  <c r="AE43" i="1"/>
  <c r="V43" i="1"/>
  <c r="M43" i="1"/>
  <c r="AD42" i="1"/>
  <c r="V42" i="1"/>
  <c r="N42" i="1"/>
  <c r="AF41" i="1"/>
  <c r="X41" i="1"/>
  <c r="P41" i="1"/>
  <c r="H41" i="1"/>
  <c r="Z40" i="1"/>
  <c r="R40" i="1"/>
  <c r="J40" i="1"/>
  <c r="AB39" i="1"/>
  <c r="T39" i="1"/>
  <c r="L39" i="1"/>
  <c r="AD38" i="1"/>
  <c r="V38" i="1"/>
  <c r="N38" i="1"/>
  <c r="AF37" i="1"/>
  <c r="X37" i="1"/>
  <c r="P37" i="1"/>
  <c r="H37" i="1"/>
  <c r="Z36" i="1"/>
  <c r="R36" i="1"/>
  <c r="J36" i="1"/>
  <c r="AB35" i="1"/>
  <c r="T35" i="1"/>
  <c r="L35" i="1"/>
  <c r="AD34" i="1"/>
  <c r="V34" i="1"/>
  <c r="N34" i="1"/>
  <c r="AF33" i="1"/>
  <c r="X33" i="1"/>
  <c r="P33" i="1"/>
  <c r="H33" i="1"/>
  <c r="AM12" i="1"/>
  <c r="AU12" i="1"/>
  <c r="AI13" i="1"/>
  <c r="AQ13" i="1"/>
  <c r="AY13" i="1"/>
  <c r="AM14" i="1"/>
  <c r="AU14" i="1"/>
  <c r="AI15" i="1"/>
  <c r="AQ15" i="1"/>
  <c r="AY15" i="1"/>
  <c r="AM16" i="1"/>
  <c r="AU16" i="1"/>
  <c r="AI17" i="1"/>
  <c r="AQ17" i="1"/>
  <c r="AY17" i="1"/>
  <c r="AM18" i="1"/>
  <c r="AU18" i="1"/>
  <c r="AI19" i="1"/>
  <c r="AQ19" i="1"/>
  <c r="AY19" i="1"/>
  <c r="AM20" i="1"/>
  <c r="AU20" i="1"/>
  <c r="AI21" i="1"/>
  <c r="AQ21" i="1"/>
  <c r="AY21" i="1"/>
  <c r="AM22" i="1"/>
  <c r="AU22" i="1"/>
  <c r="AI23" i="1"/>
  <c r="AQ23" i="1"/>
  <c r="AY23" i="1"/>
  <c r="AM24" i="1"/>
  <c r="AU24" i="1"/>
  <c r="AI25" i="1"/>
  <c r="AQ25" i="1"/>
  <c r="AY25" i="1"/>
  <c r="AM26" i="1"/>
  <c r="AU26" i="1"/>
  <c r="AI27" i="1"/>
  <c r="AQ27" i="1"/>
  <c r="AY27" i="1"/>
  <c r="AM28" i="1"/>
  <c r="AU28" i="1"/>
  <c r="I12" i="1"/>
  <c r="Q12" i="1"/>
  <c r="Y12" i="1"/>
  <c r="G13" i="1"/>
  <c r="O13" i="1"/>
  <c r="W13" i="1"/>
  <c r="AE13" i="1"/>
  <c r="M14" i="1"/>
  <c r="U14" i="1"/>
  <c r="AC14" i="1"/>
  <c r="K15" i="1"/>
  <c r="S15" i="1"/>
  <c r="AA15" i="1"/>
  <c r="I16" i="1"/>
  <c r="Q16" i="1"/>
  <c r="Y16" i="1"/>
  <c r="G17" i="1"/>
  <c r="O17" i="1"/>
  <c r="W17" i="1"/>
  <c r="AE17" i="1"/>
  <c r="M18" i="1"/>
  <c r="U18" i="1"/>
  <c r="AC18" i="1"/>
  <c r="K19" i="1"/>
  <c r="S19" i="1"/>
  <c r="AA19" i="1"/>
  <c r="I20" i="1"/>
  <c r="Q20" i="1"/>
  <c r="Y20" i="1"/>
  <c r="G21" i="1"/>
  <c r="O21" i="1"/>
  <c r="W21" i="1"/>
  <c r="AN88" i="1"/>
  <c r="AW59" i="1"/>
  <c r="Q74" i="1"/>
  <c r="AE66" i="1"/>
  <c r="X63" i="1"/>
  <c r="U61" i="1"/>
  <c r="U59" i="1"/>
  <c r="V57" i="1"/>
  <c r="AC55" i="1"/>
  <c r="S54" i="1"/>
  <c r="AY48" i="1"/>
  <c r="AM47" i="1"/>
  <c r="AU45" i="1"/>
  <c r="AI44" i="1"/>
  <c r="AQ42" i="1"/>
  <c r="AY40" i="1"/>
  <c r="AM39" i="1"/>
  <c r="AU37" i="1"/>
  <c r="AI36" i="1"/>
  <c r="AQ34" i="1"/>
  <c r="AE53" i="1"/>
  <c r="Z52" i="1"/>
  <c r="H52" i="1"/>
  <c r="K51" i="1"/>
  <c r="N50" i="1"/>
  <c r="X49" i="1"/>
  <c r="H49" i="1"/>
  <c r="X48" i="1"/>
  <c r="L48" i="1"/>
  <c r="AB47" i="1"/>
  <c r="R47" i="1"/>
  <c r="I47" i="1"/>
  <c r="Y46" i="1"/>
  <c r="P46" i="1"/>
  <c r="G46" i="1"/>
  <c r="X45" i="1"/>
  <c r="O45" i="1"/>
  <c r="AF44" i="1"/>
  <c r="W44" i="1"/>
  <c r="M44" i="1"/>
  <c r="AD43" i="1"/>
  <c r="U43" i="1"/>
  <c r="L43" i="1"/>
  <c r="AC42" i="1"/>
  <c r="U42" i="1"/>
  <c r="M42" i="1"/>
  <c r="AE41" i="1"/>
  <c r="W41" i="1"/>
  <c r="O41" i="1"/>
  <c r="G41" i="1"/>
  <c r="Y40" i="1"/>
  <c r="Q40" i="1"/>
  <c r="I40" i="1"/>
  <c r="AA39" i="1"/>
  <c r="S39" i="1"/>
  <c r="K39" i="1"/>
  <c r="AC38" i="1"/>
  <c r="U38" i="1"/>
  <c r="M38" i="1"/>
  <c r="AE37" i="1"/>
  <c r="W37" i="1"/>
  <c r="O37" i="1"/>
  <c r="G37" i="1"/>
  <c r="Y36" i="1"/>
  <c r="Q36" i="1"/>
  <c r="I36" i="1"/>
  <c r="AA35" i="1"/>
  <c r="S35" i="1"/>
  <c r="K35" i="1"/>
  <c r="AC34" i="1"/>
  <c r="U34" i="1"/>
  <c r="M34" i="1"/>
  <c r="AE33" i="1"/>
  <c r="W33" i="1"/>
  <c r="O33" i="1"/>
  <c r="G33" i="1"/>
  <c r="AN12" i="1"/>
  <c r="AV12" i="1"/>
  <c r="AJ13" i="1"/>
  <c r="AR13" i="1"/>
  <c r="AZ13" i="1"/>
  <c r="AN14" i="1"/>
  <c r="AV14" i="1"/>
  <c r="AJ15" i="1"/>
  <c r="AR15" i="1"/>
  <c r="AZ15" i="1"/>
  <c r="AN16" i="1"/>
  <c r="AV16" i="1"/>
  <c r="AJ17" i="1"/>
  <c r="AR17" i="1"/>
  <c r="AZ17" i="1"/>
  <c r="AN18" i="1"/>
  <c r="AV18" i="1"/>
  <c r="AJ19" i="1"/>
  <c r="AR19" i="1"/>
  <c r="AZ19" i="1"/>
  <c r="AN20" i="1"/>
  <c r="AV20" i="1"/>
  <c r="AJ21" i="1"/>
  <c r="AR21" i="1"/>
  <c r="AZ21" i="1"/>
  <c r="AN22" i="1"/>
  <c r="AV22" i="1"/>
  <c r="AJ23" i="1"/>
  <c r="AR23" i="1"/>
  <c r="AZ23" i="1"/>
  <c r="AN24" i="1"/>
  <c r="AV24" i="1"/>
  <c r="AJ25" i="1"/>
  <c r="AR25" i="1"/>
  <c r="AZ25" i="1"/>
  <c r="AN26" i="1"/>
  <c r="AV26" i="1"/>
  <c r="AJ27" i="1"/>
  <c r="AR27" i="1"/>
  <c r="AZ27" i="1"/>
  <c r="AN28" i="1"/>
  <c r="AV28" i="1"/>
  <c r="J12" i="1"/>
  <c r="R12" i="1"/>
  <c r="Z12" i="1"/>
  <c r="H13" i="1"/>
  <c r="P13" i="1"/>
  <c r="X13" i="1"/>
  <c r="AF13" i="1"/>
  <c r="N14" i="1"/>
  <c r="V14" i="1"/>
  <c r="AD14" i="1"/>
  <c r="L15" i="1"/>
  <c r="T15" i="1"/>
  <c r="AB15" i="1"/>
  <c r="J16" i="1"/>
  <c r="R16" i="1"/>
  <c r="Z16" i="1"/>
  <c r="H17" i="1"/>
  <c r="P17" i="1"/>
  <c r="X17" i="1"/>
  <c r="AF17" i="1"/>
  <c r="N18" i="1"/>
  <c r="V18" i="1"/>
  <c r="AD18" i="1"/>
  <c r="L19" i="1"/>
  <c r="T19" i="1"/>
  <c r="AB19" i="1"/>
  <c r="J20" i="1"/>
  <c r="R20" i="1"/>
  <c r="Z20" i="1"/>
  <c r="H21" i="1"/>
  <c r="P21" i="1"/>
  <c r="X21" i="1"/>
  <c r="AF21" i="1"/>
  <c r="N22" i="1"/>
  <c r="V22" i="1"/>
  <c r="AD22" i="1"/>
  <c r="L23" i="1"/>
  <c r="T23" i="1"/>
  <c r="AB23" i="1"/>
  <c r="J24" i="1"/>
  <c r="R24" i="1"/>
  <c r="Z24" i="1"/>
  <c r="H25" i="1"/>
  <c r="AO68" i="1"/>
  <c r="G61" i="1"/>
  <c r="I57" i="1"/>
  <c r="I54" i="1"/>
  <c r="AY46" i="1"/>
  <c r="AU43" i="1"/>
  <c r="AQ40" i="1"/>
  <c r="AM37" i="1"/>
  <c r="AI34" i="1"/>
  <c r="X52" i="1"/>
  <c r="AD50" i="1"/>
  <c r="V49" i="1"/>
  <c r="T48" i="1"/>
  <c r="Z47" i="1"/>
  <c r="AF46" i="1"/>
  <c r="N46" i="1"/>
  <c r="V45" i="1"/>
  <c r="AC44" i="1"/>
  <c r="K44" i="1"/>
  <c r="S43" i="1"/>
  <c r="AA42" i="1"/>
  <c r="K42" i="1"/>
  <c r="U41" i="1"/>
  <c r="AE40" i="1"/>
  <c r="O40" i="1"/>
  <c r="Y39" i="1"/>
  <c r="I39" i="1"/>
  <c r="S38" i="1"/>
  <c r="AC37" i="1"/>
  <c r="W36" i="1"/>
  <c r="G36" i="1"/>
  <c r="Q35" i="1"/>
  <c r="AA34" i="1"/>
  <c r="K34" i="1"/>
  <c r="U33" i="1"/>
  <c r="AH12" i="1"/>
  <c r="AX12" i="1"/>
  <c r="AP14" i="1"/>
  <c r="AL15" i="1"/>
  <c r="AH16" i="1"/>
  <c r="AX16" i="1"/>
  <c r="AT17" i="1"/>
  <c r="AL19" i="1"/>
  <c r="AH20" i="1"/>
  <c r="AT21" i="1"/>
  <c r="AP22" i="1"/>
  <c r="AH24" i="1"/>
  <c r="AT25" i="1"/>
  <c r="AL27" i="1"/>
  <c r="T12" i="1"/>
  <c r="Z13" i="1"/>
  <c r="AF14" i="1"/>
  <c r="L16" i="1"/>
  <c r="H18" i="1"/>
  <c r="N19" i="1"/>
  <c r="T20" i="1"/>
  <c r="Z21" i="1"/>
  <c r="Y22" i="1"/>
  <c r="Y23" i="1"/>
  <c r="Y24" i="1"/>
  <c r="W25" i="1"/>
  <c r="Q26" i="1"/>
  <c r="M27" i="1"/>
  <c r="AE27" i="1"/>
  <c r="V28" i="1"/>
  <c r="L29" i="1"/>
  <c r="AB29" i="1"/>
  <c r="R30" i="1"/>
  <c r="H31" i="1"/>
  <c r="X31" i="1"/>
  <c r="N32" i="1"/>
  <c r="F18" i="1"/>
  <c r="I45" i="1"/>
  <c r="AO17" i="1"/>
  <c r="AL67" i="1"/>
  <c r="R65" i="1"/>
  <c r="AF60" i="1"/>
  <c r="G57" i="1"/>
  <c r="H54" i="1"/>
  <c r="AX46" i="1"/>
  <c r="AT43" i="1"/>
  <c r="AP40" i="1"/>
  <c r="AL37" i="1"/>
  <c r="AH34" i="1"/>
  <c r="R52" i="1"/>
  <c r="AC50" i="1"/>
  <c r="R49" i="1"/>
  <c r="S48" i="1"/>
  <c r="W47" i="1"/>
  <c r="AE46" i="1"/>
  <c r="M46" i="1"/>
  <c r="U45" i="1"/>
  <c r="AB44" i="1"/>
  <c r="J44" i="1"/>
  <c r="R43" i="1"/>
  <c r="Z42" i="1"/>
  <c r="J42" i="1"/>
  <c r="T41" i="1"/>
  <c r="AD40" i="1"/>
  <c r="N40" i="1"/>
  <c r="X39" i="1"/>
  <c r="H39" i="1"/>
  <c r="R38" i="1"/>
  <c r="AB37" i="1"/>
  <c r="L37" i="1"/>
  <c r="V36" i="1"/>
  <c r="AF35" i="1"/>
  <c r="P35" i="1"/>
  <c r="Z34" i="1"/>
  <c r="J34" i="1"/>
  <c r="T33" i="1"/>
  <c r="AI12" i="1"/>
  <c r="AY12" i="1"/>
  <c r="AU13" i="1"/>
  <c r="AQ14" i="1"/>
  <c r="AM15" i="1"/>
  <c r="AI16" i="1"/>
  <c r="AY16" i="1"/>
  <c r="AU17" i="1"/>
  <c r="AQ18" i="1"/>
  <c r="AM19" i="1"/>
  <c r="AI20" i="1"/>
  <c r="AY20" i="1"/>
  <c r="AU21" i="1"/>
  <c r="AQ22" i="1"/>
  <c r="AM23" i="1"/>
  <c r="AI24" i="1"/>
  <c r="AY24" i="1"/>
  <c r="AU25" i="1"/>
  <c r="AQ26" i="1"/>
  <c r="AM27" i="1"/>
  <c r="AI28" i="1"/>
  <c r="AY28" i="1"/>
  <c r="U12" i="1"/>
  <c r="K13" i="1"/>
  <c r="AA13" i="1"/>
  <c r="Q14" i="1"/>
  <c r="G15" i="1"/>
  <c r="W15" i="1"/>
  <c r="M16" i="1"/>
  <c r="AC16" i="1"/>
  <c r="S17" i="1"/>
  <c r="I18" i="1"/>
  <c r="Y18" i="1"/>
  <c r="O19" i="1"/>
  <c r="AE19" i="1"/>
  <c r="U20" i="1"/>
  <c r="K21" i="1"/>
  <c r="AA21" i="1"/>
  <c r="O22" i="1"/>
  <c r="AA22" i="1"/>
  <c r="N23" i="1"/>
  <c r="AA23" i="1"/>
  <c r="M24" i="1"/>
  <c r="AA24" i="1"/>
  <c r="M25" i="1"/>
  <c r="X25" i="1"/>
  <c r="H26" i="1"/>
  <c r="S26" i="1"/>
  <c r="AD26" i="1"/>
  <c r="N27" i="1"/>
  <c r="W27" i="1"/>
  <c r="G28" i="1"/>
  <c r="O28" i="1"/>
  <c r="W28" i="1"/>
  <c r="AE28" i="1"/>
  <c r="M29" i="1"/>
  <c r="U29" i="1"/>
  <c r="AC29" i="1"/>
  <c r="K30" i="1"/>
  <c r="S30" i="1"/>
  <c r="AA30" i="1"/>
  <c r="I31" i="1"/>
  <c r="Q31" i="1"/>
  <c r="Y31" i="1"/>
  <c r="G32" i="1"/>
  <c r="O32" i="1"/>
  <c r="W32" i="1"/>
  <c r="AE32" i="1"/>
  <c r="F19" i="1"/>
  <c r="F27" i="1"/>
  <c r="Y64" i="1"/>
  <c r="J37" i="1"/>
  <c r="AW13" i="1"/>
  <c r="AW17" i="1"/>
  <c r="AG21" i="1"/>
  <c r="AS22" i="1"/>
  <c r="AK24" i="1"/>
  <c r="AW25" i="1"/>
  <c r="AO27" i="1"/>
  <c r="G12" i="1"/>
  <c r="M13" i="1"/>
  <c r="AC13" i="1"/>
  <c r="I15" i="1"/>
  <c r="O16" i="1"/>
  <c r="U17" i="1"/>
  <c r="K18" i="1"/>
  <c r="Q19" i="1"/>
  <c r="W20" i="1"/>
  <c r="AC21" i="1"/>
  <c r="P22" i="1"/>
  <c r="O23" i="1"/>
  <c r="O24" i="1"/>
  <c r="Y25" i="1"/>
  <c r="U26" i="1"/>
  <c r="O27" i="1"/>
  <c r="H28" i="1"/>
  <c r="X28" i="1"/>
  <c r="N29" i="1"/>
  <c r="AD29" i="1"/>
  <c r="T30" i="1"/>
  <c r="J31" i="1"/>
  <c r="Z31" i="1"/>
  <c r="P32" i="1"/>
  <c r="X32" i="1"/>
  <c r="F20" i="1"/>
  <c r="AE49" i="1"/>
  <c r="AS12" i="1"/>
  <c r="AS28" i="1"/>
  <c r="AH62" i="1"/>
  <c r="S60" i="1"/>
  <c r="T56" i="1"/>
  <c r="AT49" i="1"/>
  <c r="AP46" i="1"/>
  <c r="AL43" i="1"/>
  <c r="AH40" i="1"/>
  <c r="AX36" i="1"/>
  <c r="AT33" i="1"/>
  <c r="P52" i="1"/>
  <c r="V50" i="1"/>
  <c r="O49" i="1"/>
  <c r="Q48" i="1"/>
  <c r="U47" i="1"/>
  <c r="AC46" i="1"/>
  <c r="K46" i="1"/>
  <c r="R45" i="1"/>
  <c r="Z44" i="1"/>
  <c r="H44" i="1"/>
  <c r="O43" i="1"/>
  <c r="X42" i="1"/>
  <c r="H42" i="1"/>
  <c r="R41" i="1"/>
  <c r="AB40" i="1"/>
  <c r="L40" i="1"/>
  <c r="V39" i="1"/>
  <c r="AF38" i="1"/>
  <c r="P38" i="1"/>
  <c r="Z37" i="1"/>
  <c r="T36" i="1"/>
  <c r="AD35" i="1"/>
  <c r="N35" i="1"/>
  <c r="X34" i="1"/>
  <c r="H34" i="1"/>
  <c r="R33" i="1"/>
  <c r="AK12" i="1"/>
  <c r="AG13" i="1"/>
  <c r="AS14" i="1"/>
  <c r="AO15" i="1"/>
  <c r="AK16" i="1"/>
  <c r="AG17" i="1"/>
  <c r="AS18" i="1"/>
  <c r="AO19" i="1"/>
  <c r="AK20" i="1"/>
  <c r="AW21" i="1"/>
  <c r="AO23" i="1"/>
  <c r="AG25" i="1"/>
  <c r="AS26" i="1"/>
  <c r="AK28" i="1"/>
  <c r="W12" i="1"/>
  <c r="S14" i="1"/>
  <c r="Y15" i="1"/>
  <c r="AE16" i="1"/>
  <c r="AA18" i="1"/>
  <c r="G20" i="1"/>
  <c r="M21" i="1"/>
  <c r="AC22" i="1"/>
  <c r="AC23" i="1"/>
  <c r="AB24" i="1"/>
  <c r="O25" i="1"/>
  <c r="I26" i="1"/>
  <c r="AE26" i="1"/>
  <c r="Y27" i="1"/>
  <c r="P28" i="1"/>
  <c r="AF28" i="1"/>
  <c r="V29" i="1"/>
  <c r="L30" i="1"/>
  <c r="AB30" i="1"/>
  <c r="R31" i="1"/>
  <c r="H32" i="1"/>
  <c r="AF32" i="1"/>
  <c r="F28" i="1"/>
  <c r="AA45" i="1"/>
  <c r="AK18" i="1"/>
  <c r="AA83" i="1"/>
  <c r="AB73" i="1"/>
  <c r="W63" i="1"/>
  <c r="S59" i="1"/>
  <c r="AB55" i="1"/>
  <c r="AX48" i="1"/>
  <c r="AT45" i="1"/>
  <c r="AP42" i="1"/>
  <c r="AL39" i="1"/>
  <c r="AH36" i="1"/>
  <c r="AD53" i="1"/>
  <c r="AB51" i="1"/>
  <c r="M50" i="1"/>
  <c r="G49" i="1"/>
  <c r="K48" i="1"/>
  <c r="Q47" i="1"/>
  <c r="X46" i="1"/>
  <c r="AF45" i="1"/>
  <c r="N45" i="1"/>
  <c r="U44" i="1"/>
  <c r="AC43" i="1"/>
  <c r="K43" i="1"/>
  <c r="T42" i="1"/>
  <c r="AD41" i="1"/>
  <c r="N41" i="1"/>
  <c r="X40" i="1"/>
  <c r="H40" i="1"/>
  <c r="R39" i="1"/>
  <c r="AB38" i="1"/>
  <c r="L38" i="1"/>
  <c r="V37" i="1"/>
  <c r="AF36" i="1"/>
  <c r="P36" i="1"/>
  <c r="Z35" i="1"/>
  <c r="J35" i="1"/>
  <c r="T34" i="1"/>
  <c r="AD33" i="1"/>
  <c r="N33" i="1"/>
  <c r="AO12" i="1"/>
  <c r="AK13" i="1"/>
  <c r="AG14" i="1"/>
  <c r="AW14" i="1"/>
  <c r="AS15" i="1"/>
  <c r="AO16" i="1"/>
  <c r="AK17" i="1"/>
  <c r="AG18" i="1"/>
  <c r="AW18" i="1"/>
  <c r="AS19" i="1"/>
  <c r="AO20" i="1"/>
  <c r="AK21" i="1"/>
  <c r="AG22" i="1"/>
  <c r="AW22" i="1"/>
  <c r="AS23" i="1"/>
  <c r="AO24" i="1"/>
  <c r="AK25" i="1"/>
  <c r="AG26" i="1"/>
  <c r="AW26" i="1"/>
  <c r="AS27" i="1"/>
  <c r="AO28" i="1"/>
  <c r="K12" i="1"/>
  <c r="AA12" i="1"/>
  <c r="Q13" i="1"/>
  <c r="G14" i="1"/>
  <c r="W14" i="1"/>
  <c r="M15" i="1"/>
  <c r="AC15" i="1"/>
  <c r="S16" i="1"/>
  <c r="I17" i="1"/>
  <c r="Y17" i="1"/>
  <c r="O18" i="1"/>
  <c r="AE18" i="1"/>
  <c r="U19" i="1"/>
  <c r="K20" i="1"/>
  <c r="AA20" i="1"/>
  <c r="Q21" i="1"/>
  <c r="AE21" i="1"/>
  <c r="Q22" i="1"/>
  <c r="AE22" i="1"/>
  <c r="Q23" i="1"/>
  <c r="AD23" i="1"/>
  <c r="Q24" i="1"/>
  <c r="AC24" i="1"/>
  <c r="P25" i="1"/>
  <c r="Z25" i="1"/>
  <c r="K26" i="1"/>
  <c r="V26" i="1"/>
  <c r="AF26" i="1"/>
  <c r="Q27" i="1"/>
  <c r="Z27" i="1"/>
  <c r="I28" i="1"/>
  <c r="Q28" i="1"/>
  <c r="Y28" i="1"/>
  <c r="G29" i="1"/>
  <c r="O29" i="1"/>
  <c r="W29" i="1"/>
  <c r="AE29" i="1"/>
  <c r="M30" i="1"/>
  <c r="U30" i="1"/>
  <c r="AC30" i="1"/>
  <c r="K31" i="1"/>
  <c r="S31" i="1"/>
  <c r="AA31" i="1"/>
  <c r="I32" i="1"/>
  <c r="Q32" i="1"/>
  <c r="Y32" i="1"/>
  <c r="F13" i="1"/>
  <c r="F21" i="1"/>
  <c r="F29" i="1"/>
  <c r="AB31" i="1"/>
  <c r="R32" i="1"/>
  <c r="F14" i="1"/>
  <c r="F30" i="1"/>
  <c r="H50" i="1"/>
  <c r="AB41" i="1"/>
  <c r="N36" i="1"/>
  <c r="AB33" i="1"/>
  <c r="AQ12" i="1"/>
  <c r="AI14" i="1"/>
  <c r="AU15" i="1"/>
  <c r="AM17" i="1"/>
  <c r="AU19" i="1"/>
  <c r="AI22" i="1"/>
  <c r="AU23" i="1"/>
  <c r="AM25" i="1"/>
  <c r="AY26" i="1"/>
  <c r="AQ28" i="1"/>
  <c r="AC12" i="1"/>
  <c r="I14" i="1"/>
  <c r="O15" i="1"/>
  <c r="U16" i="1"/>
  <c r="AA17" i="1"/>
  <c r="W19" i="1"/>
  <c r="AC20" i="1"/>
  <c r="H22" i="1"/>
  <c r="U23" i="1"/>
  <c r="T24" i="1"/>
  <c r="AC25" i="1"/>
  <c r="X26" i="1"/>
  <c r="AB27" i="1"/>
  <c r="S28" i="1"/>
  <c r="Q29" i="1"/>
  <c r="O30" i="1"/>
  <c r="M31" i="1"/>
  <c r="K32" i="1"/>
  <c r="F15" i="1"/>
  <c r="AC69" i="1"/>
  <c r="T58" i="1"/>
  <c r="AH48" i="1"/>
  <c r="AP38" i="1"/>
  <c r="N53" i="1"/>
  <c r="AE47" i="1"/>
  <c r="T46" i="1"/>
  <c r="Y43" i="1"/>
  <c r="Z41" i="1"/>
  <c r="T40" i="1"/>
  <c r="N39" i="1"/>
  <c r="H38" i="1"/>
  <c r="AB36" i="1"/>
  <c r="V35" i="1"/>
  <c r="P34" i="1"/>
  <c r="AO13" i="1"/>
  <c r="AS16" i="1"/>
  <c r="AW19" i="1"/>
  <c r="AO21" i="1"/>
  <c r="AG23" i="1"/>
  <c r="AS24" i="1"/>
  <c r="AK26" i="1"/>
  <c r="AE12" i="1"/>
  <c r="Q15" i="1"/>
  <c r="W16" i="1"/>
  <c r="L81" i="1"/>
  <c r="G72" i="1"/>
  <c r="I63" i="1"/>
  <c r="I59" i="1"/>
  <c r="T55" i="1"/>
  <c r="AQ48" i="1"/>
  <c r="AM45" i="1"/>
  <c r="AI42" i="1"/>
  <c r="AY38" i="1"/>
  <c r="AU35" i="1"/>
  <c r="W53" i="1"/>
  <c r="AA51" i="1"/>
  <c r="L50" i="1"/>
  <c r="AF48" i="1"/>
  <c r="J48" i="1"/>
  <c r="O47" i="1"/>
  <c r="W46" i="1"/>
  <c r="AE45" i="1"/>
  <c r="M45" i="1"/>
  <c r="T44" i="1"/>
  <c r="AB43" i="1"/>
  <c r="J43" i="1"/>
  <c r="S42" i="1"/>
  <c r="AC41" i="1"/>
  <c r="M41" i="1"/>
  <c r="W40" i="1"/>
  <c r="G40" i="1"/>
  <c r="Q39" i="1"/>
  <c r="AA38" i="1"/>
  <c r="K38" i="1"/>
  <c r="U37" i="1"/>
  <c r="AE36" i="1"/>
  <c r="O36" i="1"/>
  <c r="Y35" i="1"/>
  <c r="I35" i="1"/>
  <c r="S34" i="1"/>
  <c r="AC33" i="1"/>
  <c r="M33" i="1"/>
  <c r="AP12" i="1"/>
  <c r="AL13" i="1"/>
  <c r="AH14" i="1"/>
  <c r="AX14" i="1"/>
  <c r="AT15" i="1"/>
  <c r="AP16" i="1"/>
  <c r="AL17" i="1"/>
  <c r="AH18" i="1"/>
  <c r="AX18" i="1"/>
  <c r="AT19" i="1"/>
  <c r="AP20" i="1"/>
  <c r="AL21" i="1"/>
  <c r="AH22" i="1"/>
  <c r="AX22" i="1"/>
  <c r="AT23" i="1"/>
  <c r="AP24" i="1"/>
  <c r="AL25" i="1"/>
  <c r="AH26" i="1"/>
  <c r="AX26" i="1"/>
  <c r="AT27" i="1"/>
  <c r="AP28" i="1"/>
  <c r="L12" i="1"/>
  <c r="AB12" i="1"/>
  <c r="R13" i="1"/>
  <c r="H14" i="1"/>
  <c r="X14" i="1"/>
  <c r="N15" i="1"/>
  <c r="AD15" i="1"/>
  <c r="T16" i="1"/>
  <c r="J17" i="1"/>
  <c r="Z17" i="1"/>
  <c r="P18" i="1"/>
  <c r="AF18" i="1"/>
  <c r="V19" i="1"/>
  <c r="L20" i="1"/>
  <c r="AB20" i="1"/>
  <c r="R21" i="1"/>
  <c r="G22" i="1"/>
  <c r="S22" i="1"/>
  <c r="AF22" i="1"/>
  <c r="S23" i="1"/>
  <c r="AE23" i="1"/>
  <c r="S24" i="1"/>
  <c r="AE24" i="1"/>
  <c r="Q25" i="1"/>
  <c r="AA25" i="1"/>
  <c r="M26" i="1"/>
  <c r="W26" i="1"/>
  <c r="G27" i="1"/>
  <c r="R27" i="1"/>
  <c r="AA27" i="1"/>
  <c r="J28" i="1"/>
  <c r="R28" i="1"/>
  <c r="Z28" i="1"/>
  <c r="H29" i="1"/>
  <c r="P29" i="1"/>
  <c r="X29" i="1"/>
  <c r="AF29" i="1"/>
  <c r="N30" i="1"/>
  <c r="V30" i="1"/>
  <c r="AD30" i="1"/>
  <c r="L31" i="1"/>
  <c r="T31" i="1"/>
  <c r="J32" i="1"/>
  <c r="Z32" i="1"/>
  <c r="F22" i="1"/>
  <c r="AA43" i="1"/>
  <c r="H35" i="1"/>
  <c r="AQ20" i="1"/>
  <c r="S13" i="1"/>
  <c r="G19" i="1"/>
  <c r="G23" i="1"/>
  <c r="R25" i="1"/>
  <c r="S27" i="1"/>
  <c r="I29" i="1"/>
  <c r="G30" i="1"/>
  <c r="AE30" i="1"/>
  <c r="AC31" i="1"/>
  <c r="AA32" i="1"/>
  <c r="F31" i="1"/>
  <c r="AX44" i="1"/>
  <c r="P42" i="1"/>
  <c r="AG15" i="1"/>
  <c r="AG27" i="1"/>
  <c r="W83" i="1"/>
  <c r="W71" i="1"/>
  <c r="H63" i="1"/>
  <c r="AF58" i="1"/>
  <c r="S55" i="1"/>
  <c r="AP48" i="1"/>
  <c r="AL45" i="1"/>
  <c r="AH42" i="1"/>
  <c r="AX38" i="1"/>
  <c r="AT35" i="1"/>
  <c r="V53" i="1"/>
  <c r="Z51" i="1"/>
  <c r="AC48" i="1"/>
  <c r="I48" i="1"/>
  <c r="N47" i="1"/>
  <c r="V46" i="1"/>
  <c r="AD45" i="1"/>
  <c r="K45" i="1"/>
  <c r="S44" i="1"/>
  <c r="I43" i="1"/>
  <c r="R42" i="1"/>
  <c r="L41" i="1"/>
  <c r="V40" i="1"/>
  <c r="AF39" i="1"/>
  <c r="P39" i="1"/>
  <c r="Z38" i="1"/>
  <c r="J38" i="1"/>
  <c r="T37" i="1"/>
  <c r="AD36" i="1"/>
  <c r="X35" i="1"/>
  <c r="R34" i="1"/>
  <c r="L33" i="1"/>
  <c r="AM13" i="1"/>
  <c r="AY14" i="1"/>
  <c r="AQ16" i="1"/>
  <c r="AI18" i="1"/>
  <c r="AY18" i="1"/>
  <c r="AM21" i="1"/>
  <c r="AY22" i="1"/>
  <c r="AQ24" i="1"/>
  <c r="AI26" i="1"/>
  <c r="AU27" i="1"/>
  <c r="M12" i="1"/>
  <c r="Y14" i="1"/>
  <c r="AE15" i="1"/>
  <c r="K17" i="1"/>
  <c r="Q18" i="1"/>
  <c r="M20" i="1"/>
  <c r="S21" i="1"/>
  <c r="U22" i="1"/>
  <c r="G24" i="1"/>
  <c r="G25" i="1"/>
  <c r="N26" i="1"/>
  <c r="I27" i="1"/>
  <c r="K28" i="1"/>
  <c r="AA28" i="1"/>
  <c r="Y29" i="1"/>
  <c r="W30" i="1"/>
  <c r="U31" i="1"/>
  <c r="S32" i="1"/>
  <c r="F23" i="1"/>
  <c r="K91" i="1"/>
  <c r="T62" i="1"/>
  <c r="J55" i="1"/>
  <c r="AT41" i="1"/>
  <c r="AL35" i="1"/>
  <c r="AA48" i="1"/>
  <c r="L47" i="1"/>
  <c r="Q44" i="1"/>
  <c r="AF42" i="1"/>
  <c r="J41" i="1"/>
  <c r="AD39" i="1"/>
  <c r="X38" i="1"/>
  <c r="R37" i="1"/>
  <c r="L36" i="1"/>
  <c r="AF34" i="1"/>
  <c r="Z33" i="1"/>
  <c r="AK14" i="1"/>
  <c r="AW15" i="1"/>
  <c r="AG19" i="1"/>
  <c r="AS20" i="1"/>
  <c r="AK22" i="1"/>
  <c r="AW23" i="1"/>
  <c r="AO25" i="1"/>
  <c r="O12" i="1"/>
  <c r="AA14" i="1"/>
  <c r="G16" i="1"/>
  <c r="M17" i="1"/>
  <c r="AS57" i="1"/>
  <c r="U66" i="1"/>
  <c r="R61" i="1"/>
  <c r="U57" i="1"/>
  <c r="Q54" i="1"/>
  <c r="AL47" i="1"/>
  <c r="AH44" i="1"/>
  <c r="AX40" i="1"/>
  <c r="AT37" i="1"/>
  <c r="AP34" i="1"/>
  <c r="Y52" i="1"/>
  <c r="J51" i="1"/>
  <c r="W49" i="1"/>
  <c r="U48" i="1"/>
  <c r="AA47" i="1"/>
  <c r="G47" i="1"/>
  <c r="O46" i="1"/>
  <c r="W45" i="1"/>
  <c r="AE44" i="1"/>
  <c r="L44" i="1"/>
  <c r="T43" i="1"/>
  <c r="AB42" i="1"/>
  <c r="L42" i="1"/>
  <c r="V41" i="1"/>
  <c r="AF40" i="1"/>
  <c r="P40" i="1"/>
  <c r="Z39" i="1"/>
  <c r="J39" i="1"/>
  <c r="T38" i="1"/>
  <c r="AD37" i="1"/>
  <c r="N37" i="1"/>
  <c r="X36" i="1"/>
  <c r="H36" i="1"/>
  <c r="R35" i="1"/>
  <c r="AB34" i="1"/>
  <c r="L34" i="1"/>
  <c r="V33" i="1"/>
  <c r="AG12" i="1"/>
  <c r="AW12" i="1"/>
  <c r="AS13" i="1"/>
  <c r="AO14" i="1"/>
  <c r="AK15" i="1"/>
  <c r="AG16" i="1"/>
  <c r="AW16" i="1"/>
  <c r="AS17" i="1"/>
  <c r="AO18" i="1"/>
  <c r="AK19" i="1"/>
  <c r="AG20" i="1"/>
  <c r="AW20" i="1"/>
  <c r="AS21" i="1"/>
  <c r="AO22" i="1"/>
  <c r="AK23" i="1"/>
  <c r="AG24" i="1"/>
  <c r="AW24" i="1"/>
  <c r="AS25" i="1"/>
  <c r="AO26" i="1"/>
  <c r="AK27" i="1"/>
  <c r="AG28" i="1"/>
  <c r="AW28" i="1"/>
  <c r="S12" i="1"/>
  <c r="I13" i="1"/>
  <c r="Y13" i="1"/>
  <c r="O14" i="1"/>
  <c r="AE14" i="1"/>
  <c r="U15" i="1"/>
  <c r="K16" i="1"/>
  <c r="AA16" i="1"/>
  <c r="Q17" i="1"/>
  <c r="G18" i="1"/>
  <c r="W18" i="1"/>
  <c r="M19" i="1"/>
  <c r="AC19" i="1"/>
  <c r="S20" i="1"/>
  <c r="I21" i="1"/>
  <c r="Y21" i="1"/>
  <c r="K22" i="1"/>
  <c r="X22" i="1"/>
  <c r="K23" i="1"/>
  <c r="W23" i="1"/>
  <c r="K24" i="1"/>
  <c r="W24" i="1"/>
  <c r="J25" i="1"/>
  <c r="U25" i="1"/>
  <c r="AF25" i="1"/>
  <c r="P26" i="1"/>
  <c r="AA26" i="1"/>
  <c r="L27" i="1"/>
  <c r="U27" i="1"/>
  <c r="AD27" i="1"/>
  <c r="M28" i="1"/>
  <c r="U28" i="1"/>
  <c r="AC28" i="1"/>
  <c r="K29" i="1"/>
  <c r="S29" i="1"/>
  <c r="AA29" i="1"/>
  <c r="I30" i="1"/>
  <c r="Q30" i="1"/>
  <c r="Y30" i="1"/>
  <c r="G31" i="1"/>
  <c r="O31" i="1"/>
  <c r="W31" i="1"/>
  <c r="AE31" i="1"/>
  <c r="M32" i="1"/>
  <c r="U32" i="1"/>
  <c r="AC32" i="1"/>
  <c r="F17" i="1"/>
  <c r="F25" i="1"/>
  <c r="F12" i="1"/>
  <c r="T65" i="1"/>
  <c r="M37" i="1"/>
  <c r="AT13" i="1"/>
  <c r="AP18" i="1"/>
  <c r="AX20" i="1"/>
  <c r="AL23" i="1"/>
  <c r="AX24" i="1"/>
  <c r="AP26" i="1"/>
  <c r="AH28" i="1"/>
  <c r="AX28" i="1"/>
  <c r="J13" i="1"/>
  <c r="P14" i="1"/>
  <c r="V15" i="1"/>
  <c r="AB16" i="1"/>
  <c r="R17" i="1"/>
  <c r="X18" i="1"/>
  <c r="AD19" i="1"/>
  <c r="J21" i="1"/>
  <c r="M22" i="1"/>
  <c r="M23" i="1"/>
  <c r="L24" i="1"/>
  <c r="K25" i="1"/>
  <c r="G26" i="1"/>
  <c r="AC26" i="1"/>
  <c r="V27" i="1"/>
  <c r="N28" i="1"/>
  <c r="AD28" i="1"/>
  <c r="T29" i="1"/>
  <c r="J30" i="1"/>
  <c r="Z30" i="1"/>
  <c r="P31" i="1"/>
  <c r="AF31" i="1"/>
  <c r="V32" i="1"/>
  <c r="AD32" i="1"/>
  <c r="F26" i="1"/>
  <c r="S51" i="1"/>
  <c r="J33" i="1"/>
  <c r="AW27" i="1"/>
  <c r="Y19" i="1"/>
  <c r="I24" i="1"/>
  <c r="T27" i="1"/>
  <c r="H30" i="1"/>
  <c r="T32" i="1"/>
  <c r="AB32" i="1"/>
  <c r="AE20" i="1"/>
  <c r="I25" i="1"/>
  <c r="L28" i="1"/>
  <c r="X30" i="1"/>
  <c r="F16" i="1"/>
  <c r="K14" i="1"/>
  <c r="AE25" i="1"/>
  <c r="N31" i="1"/>
  <c r="F32" i="1"/>
  <c r="AC17" i="1"/>
  <c r="V31" i="1"/>
  <c r="O20" i="1"/>
  <c r="U13" i="1"/>
  <c r="U21" i="1"/>
  <c r="S25" i="1"/>
  <c r="T28" i="1"/>
  <c r="AF30" i="1"/>
  <c r="F24" i="1"/>
  <c r="AB28" i="1"/>
  <c r="W22" i="1"/>
  <c r="AC27" i="1"/>
  <c r="I22" i="1"/>
  <c r="O26" i="1"/>
  <c r="U24" i="1"/>
  <c r="J29" i="1"/>
  <c r="P30" i="1"/>
  <c r="S18" i="1"/>
  <c r="I23" i="1"/>
  <c r="Y26" i="1"/>
  <c r="R29" i="1"/>
  <c r="AD31" i="1"/>
  <c r="I19" i="1"/>
  <c r="V23" i="1"/>
  <c r="K27" i="1"/>
  <c r="Z29" i="1"/>
  <c r="L32" i="1"/>
</calcChain>
</file>

<file path=xl/sharedStrings.xml><?xml version="1.0" encoding="utf-8"?>
<sst xmlns="http://schemas.openxmlformats.org/spreadsheetml/2006/main" count="2451" uniqueCount="292">
  <si>
    <t>Height</t>
  </si>
  <si>
    <t>Columns</t>
  </si>
  <si>
    <t>Flow Temperature</t>
  </si>
  <si>
    <t>Return Temperature</t>
  </si>
  <si>
    <t>Room Temperature</t>
  </si>
  <si>
    <t>DT</t>
  </si>
  <si>
    <t>Length (mm)</t>
  </si>
  <si>
    <t>n'</t>
  </si>
  <si>
    <t>Watts</t>
  </si>
  <si>
    <t>Multicolumn Plus</t>
  </si>
  <si>
    <t>(mm)</t>
  </si>
  <si>
    <t>Min. Output Required</t>
  </si>
  <si>
    <t>Precision Horizontal</t>
  </si>
  <si>
    <t>Type</t>
  </si>
  <si>
    <t>H10</t>
  </si>
  <si>
    <t>H11</t>
  </si>
  <si>
    <t>H20</t>
  </si>
  <si>
    <t>H21</t>
  </si>
  <si>
    <t>Exponent 'n'</t>
  </si>
  <si>
    <t>Height (mm)</t>
  </si>
  <si>
    <t xml:space="preserve">Output per Metre (Watts) @ DT50 </t>
  </si>
  <si>
    <t>V10</t>
  </si>
  <si>
    <t>V20</t>
  </si>
  <si>
    <t>Precision Vertical</t>
  </si>
  <si>
    <t>Primo Plus</t>
  </si>
  <si>
    <t>Min. Output Required (W)</t>
  </si>
  <si>
    <t>Telephone</t>
  </si>
  <si>
    <t>+44(0) 330 041 5472</t>
  </si>
  <si>
    <t>sales@merriottuk.com</t>
  </si>
  <si>
    <t>Website</t>
  </si>
  <si>
    <t>www.merriottuk.com</t>
  </si>
  <si>
    <t>Email</t>
  </si>
  <si>
    <t xml:space="preserve">Email </t>
  </si>
  <si>
    <t>Delta T</t>
  </si>
  <si>
    <t>Horizontal</t>
  </si>
  <si>
    <t>Output
(Watts)</t>
  </si>
  <si>
    <t>Primo Plus Vertical</t>
  </si>
  <si>
    <t>-</t>
  </si>
  <si>
    <t>Exponent
'n'</t>
  </si>
  <si>
    <t>Vertical</t>
  </si>
  <si>
    <t>Fascia &amp; Fascia Grace</t>
  </si>
  <si>
    <t>Fascia &amp; Fascia Grace Vertical</t>
  </si>
  <si>
    <t>Fascia Arc &amp; Fascia Edge Vertical</t>
  </si>
  <si>
    <t>Fascia Edge</t>
  </si>
  <si>
    <t>Fascia Arc</t>
  </si>
  <si>
    <t>Fascia Edge &amp; Fascia Arc Vertical</t>
  </si>
  <si>
    <t xml:space="preserve">Output Watts per Section @ DT50 </t>
  </si>
  <si>
    <t>Profile</t>
  </si>
  <si>
    <t>S35</t>
  </si>
  <si>
    <t>D35</t>
  </si>
  <si>
    <t>S70</t>
  </si>
  <si>
    <t>D70</t>
  </si>
  <si>
    <t>Horizontal Profile - S35 &amp; D35</t>
  </si>
  <si>
    <t>Horizontal Profile - S70 &amp; D70</t>
  </si>
  <si>
    <t>Profile - S35 &amp; D35</t>
  </si>
  <si>
    <t>Profile - S70 &amp; D70</t>
  </si>
  <si>
    <t>Centre Tap</t>
  </si>
  <si>
    <t>Centre Tap Primo Plus</t>
  </si>
  <si>
    <t>Centre Tap Fascia</t>
  </si>
  <si>
    <t>Radiavector</t>
  </si>
  <si>
    <t>Protecta</t>
  </si>
  <si>
    <t>Length</t>
  </si>
  <si>
    <t xml:space="preserve"> Case Length (mm)</t>
  </si>
  <si>
    <t>Protecta Vertical</t>
  </si>
  <si>
    <t>Ultima (Precision)</t>
  </si>
  <si>
    <t>E11</t>
  </si>
  <si>
    <t>E12</t>
  </si>
  <si>
    <t>E22</t>
  </si>
  <si>
    <t>E24</t>
  </si>
  <si>
    <t>Casing Height (mm)</t>
  </si>
  <si>
    <t>Casing Style</t>
  </si>
  <si>
    <t>Primo</t>
  </si>
  <si>
    <t>Precision</t>
  </si>
  <si>
    <t>Emitter</t>
  </si>
  <si>
    <t>Emitter Length (mm)</t>
  </si>
  <si>
    <t>Case Length (mm)</t>
  </si>
  <si>
    <t>Optima</t>
  </si>
  <si>
    <t>12 S</t>
  </si>
  <si>
    <t>12 T</t>
  </si>
  <si>
    <t>17 S</t>
  </si>
  <si>
    <t>17 T</t>
  </si>
  <si>
    <t>22 S</t>
  </si>
  <si>
    <t>22 T</t>
  </si>
  <si>
    <t>Casing Depth (mm)</t>
  </si>
  <si>
    <t>Casing Length (mm)</t>
  </si>
  <si>
    <t xml:space="preserve"> 'n'</t>
  </si>
  <si>
    <t>Single</t>
  </si>
  <si>
    <t>Twin</t>
  </si>
  <si>
    <t>FFG</t>
  </si>
  <si>
    <t>FTG</t>
  </si>
  <si>
    <t>WFG</t>
  </si>
  <si>
    <t>WTG</t>
  </si>
  <si>
    <t>Length
(mm)</t>
  </si>
  <si>
    <t>Rated
(Watts)</t>
  </si>
  <si>
    <t>Setting</t>
  </si>
  <si>
    <t>Surface Temp</t>
  </si>
  <si>
    <t>Correction Factor</t>
  </si>
  <si>
    <t>Normal</t>
  </si>
  <si>
    <t>Medium</t>
  </si>
  <si>
    <t>Low</t>
  </si>
  <si>
    <t>~90°C Max</t>
  </si>
  <si>
    <t>~75°C Max</t>
  </si>
  <si>
    <t>~60°C Max</t>
  </si>
  <si>
    <t>Panel Temp</t>
  </si>
  <si>
    <t>CF</t>
  </si>
  <si>
    <t>Emitter Height (mm)</t>
  </si>
  <si>
    <t>Model</t>
  </si>
  <si>
    <t>Fascia</t>
  </si>
  <si>
    <t>Fascia Grace</t>
  </si>
  <si>
    <t>Panel &amp; Premium Radiators</t>
  </si>
  <si>
    <t>LST</t>
  </si>
  <si>
    <t>Fan Convectors</t>
  </si>
  <si>
    <t>ClimaAir</t>
  </si>
  <si>
    <t>Electric Heating</t>
  </si>
  <si>
    <t>Electric Radiators</t>
  </si>
  <si>
    <t>ClimaAir Model 2 Pipe</t>
  </si>
  <si>
    <t>Fan Speed</t>
  </si>
  <si>
    <t>Minimum</t>
  </si>
  <si>
    <t>Maximum</t>
  </si>
  <si>
    <t>VS 7 - 2P
VSI 7 - 2P</t>
  </si>
  <si>
    <t>VS 9 - 2P
VSI 9 - 2P</t>
  </si>
  <si>
    <t>VS 11 - 2P
VSI 11 - 2P</t>
  </si>
  <si>
    <t>VS 13 - 2P
VSI 13 - 2P</t>
  </si>
  <si>
    <t>VS 15 2P
VSI 15 - 2P</t>
  </si>
  <si>
    <t>Heating Output (kW)</t>
  </si>
  <si>
    <t>ΔT 52.5</t>
  </si>
  <si>
    <t>ΔT 50</t>
  </si>
  <si>
    <t>ΔT 47.5</t>
  </si>
  <si>
    <t>ΔT 45</t>
  </si>
  <si>
    <t>ΔT 42.5</t>
  </si>
  <si>
    <t>ΔT 40</t>
  </si>
  <si>
    <t>ΔT 37.5</t>
  </si>
  <si>
    <t>ΔT 35</t>
  </si>
  <si>
    <t>ΔT 32.5</t>
  </si>
  <si>
    <t>ΔT 30</t>
  </si>
  <si>
    <t>ΔT 27.5</t>
  </si>
  <si>
    <t>ΔT 22.5</t>
  </si>
  <si>
    <t>ΔT 17.5</t>
  </si>
  <si>
    <t>ΔT 12.5</t>
  </si>
  <si>
    <t>60/50/20 °C</t>
  </si>
  <si>
    <t>55/45/20 °C</t>
  </si>
  <si>
    <t>75/65/20°C</t>
  </si>
  <si>
    <t>70/60/20°C</t>
  </si>
  <si>
    <t>65/55/20°C</t>
  </si>
  <si>
    <t>75/70/20 °C</t>
  </si>
  <si>
    <t>70/65/20 °C</t>
  </si>
  <si>
    <t>65/60/20 °C</t>
  </si>
  <si>
    <t>60/55/20 °C</t>
  </si>
  <si>
    <t>55/50/20 °C</t>
  </si>
  <si>
    <t>50/45/20 °C</t>
  </si>
  <si>
    <t>45/40/20 °C</t>
  </si>
  <si>
    <t>40/35/20 °C</t>
  </si>
  <si>
    <t>35/30/20 °C</t>
  </si>
  <si>
    <t>7/12/27 °C</t>
  </si>
  <si>
    <t>Cooling Output (w)</t>
  </si>
  <si>
    <t>Total</t>
  </si>
  <si>
    <t>Sensible</t>
  </si>
  <si>
    <t>ClimaAir Model 4 Pipe</t>
  </si>
  <si>
    <t>VS 7 - 4P
VSI 7 - 4P</t>
  </si>
  <si>
    <t>VS 9 - 4P
VSI 9 - 4P</t>
  </si>
  <si>
    <t>VS 11 - 4P
VSI 11 - 4P</t>
  </si>
  <si>
    <t>VS 13 - 4P
VSI 13 - 4P</t>
  </si>
  <si>
    <t>VS 15 4P
VSI 15 - 4P</t>
  </si>
  <si>
    <t>Primo Plus E-A &amp; E-D, Fascia E-D, Fascia Grace E-D</t>
  </si>
  <si>
    <t>Edge</t>
  </si>
  <si>
    <t>Crystal</t>
  </si>
  <si>
    <t>Crystal Straight</t>
  </si>
  <si>
    <t>White</t>
  </si>
  <si>
    <t>Chrome</t>
  </si>
  <si>
    <t>Towel Warmers</t>
  </si>
  <si>
    <t xml:space="preserve">Output per Emitter Metre (Watts) @ DT50 </t>
  </si>
  <si>
    <t>Product Webpage</t>
  </si>
  <si>
    <t>Home</t>
  </si>
  <si>
    <t>Fascia Webpage</t>
  </si>
  <si>
    <t>Fascia Grace Webpage</t>
  </si>
  <si>
    <t>Hyperlink</t>
  </si>
  <si>
    <t>Cell Format</t>
  </si>
  <si>
    <t>Telephone:</t>
  </si>
  <si>
    <t>Email:</t>
  </si>
  <si>
    <t>Website:</t>
  </si>
  <si>
    <t>Achieved Output</t>
  </si>
  <si>
    <t>Editable</t>
  </si>
  <si>
    <t>Ultima (Primo)</t>
  </si>
  <si>
    <t>2 &amp; 3</t>
  </si>
  <si>
    <t>T11</t>
  </si>
  <si>
    <t>T22</t>
  </si>
  <si>
    <t>Merriott, Purmo Group (UK) Ltd, Eastern Avenue Team Valley, Gateshead, NE11 0PG</t>
  </si>
  <si>
    <t>Ultima (Vertical)</t>
  </si>
  <si>
    <t>LC26</t>
  </si>
  <si>
    <t>LC28</t>
  </si>
  <si>
    <t>Casing Height</t>
  </si>
  <si>
    <t>Casing Width</t>
  </si>
  <si>
    <t>ES35
Output (w)</t>
  </si>
  <si>
    <t>ED35
Output (w)</t>
  </si>
  <si>
    <t>ES70
Output (w)</t>
  </si>
  <si>
    <t>ED70
Output (w)</t>
  </si>
  <si>
    <t>Merriott Radiator Selection Tool</t>
  </si>
  <si>
    <t>Tubular Radiators</t>
  </si>
  <si>
    <t>Crystal Curved</t>
  </si>
  <si>
    <t>In accordance with our policy of continual product improvement we reserve the right to amend the specification of these products or discontinue products without prior notification. We have compiled the content of this document to the best of our knowledge. Any typographical, clerical or other error or emission in any literature issued by us will be subject to correction without liability being incurred by us.</t>
  </si>
  <si>
    <t>Crystal - E</t>
  </si>
  <si>
    <t>Rated Watts</t>
  </si>
  <si>
    <t>EmmetiGraf</t>
  </si>
  <si>
    <t>EmmetiString</t>
  </si>
  <si>
    <t>Smart</t>
  </si>
  <si>
    <t>HD</t>
  </si>
  <si>
    <t>Have You Seen Our Radiant Ceiling Panel Solutions?</t>
  </si>
  <si>
    <t>Crystal-E Straight</t>
  </si>
  <si>
    <t>Crystal-E Curved</t>
  </si>
  <si>
    <t>Valves</t>
  </si>
  <si>
    <t>Manual Valves</t>
  </si>
  <si>
    <t>Thermostatic Valves</t>
  </si>
  <si>
    <t>FFLOW Manual Valve Pack</t>
  </si>
  <si>
    <t>Orientation</t>
  </si>
  <si>
    <t>Dimensions</t>
  </si>
  <si>
    <t>Connections</t>
  </si>
  <si>
    <t>Decorative Manual Valve Pack</t>
  </si>
  <si>
    <t>Commercial Valve Radpack</t>
  </si>
  <si>
    <t>Decorative Valve Radpack</t>
  </si>
  <si>
    <t>Straight and Angled</t>
  </si>
  <si>
    <t>15mm or ½'' BSP</t>
  </si>
  <si>
    <t>Compression and Screwed Iron</t>
  </si>
  <si>
    <t>Compression</t>
  </si>
  <si>
    <t>LST Valve Packs</t>
  </si>
  <si>
    <t>Panel &amp; Tubular</t>
  </si>
  <si>
    <t>Direct Fit TRV Kit</t>
  </si>
  <si>
    <t>Universal Close Couple Kit</t>
  </si>
  <si>
    <t>Straight with Elbows</t>
  </si>
  <si>
    <t xml:space="preserve">15mm </t>
  </si>
  <si>
    <t>15mm</t>
  </si>
  <si>
    <t>OPVAL 2 - Remote Sensor</t>
  </si>
  <si>
    <t>OPVAL 3 - Low Level Direct Fit</t>
  </si>
  <si>
    <t>Direct Fit</t>
  </si>
  <si>
    <t>Straight/Angled</t>
  </si>
  <si>
    <t>Vertical Panel &amp; Centre Tap</t>
  </si>
  <si>
    <t>Valve Set with Design Cover</t>
  </si>
  <si>
    <t>Valve Set</t>
  </si>
  <si>
    <t>LST Valves</t>
  </si>
  <si>
    <t>Type 10</t>
  </si>
  <si>
    <t>Type 11</t>
  </si>
  <si>
    <t>Type 20</t>
  </si>
  <si>
    <t>Type 21</t>
  </si>
  <si>
    <t>Type 22</t>
  </si>
  <si>
    <t>Type 33</t>
  </si>
  <si>
    <t>Depths (mm)</t>
  </si>
  <si>
    <t>Edge &amp; Arc</t>
  </si>
  <si>
    <t>* Fascia Only</t>
  </si>
  <si>
    <t>2 Column</t>
  </si>
  <si>
    <t>3 Column</t>
  </si>
  <si>
    <t>4 Column</t>
  </si>
  <si>
    <t>5 Column</t>
  </si>
  <si>
    <t>6 Column</t>
  </si>
  <si>
    <t>H22S</t>
  </si>
  <si>
    <t>Profile Vertical</t>
  </si>
  <si>
    <t>Profile Horizontal</t>
  </si>
  <si>
    <t>2 to 8</t>
  </si>
  <si>
    <t>ES35</t>
  </si>
  <si>
    <t>ED35</t>
  </si>
  <si>
    <t>ES70</t>
  </si>
  <si>
    <t>ED70</t>
  </si>
  <si>
    <t>12S</t>
  </si>
  <si>
    <t>12T</t>
  </si>
  <si>
    <t>17S</t>
  </si>
  <si>
    <t>17T</t>
  </si>
  <si>
    <t>22S</t>
  </si>
  <si>
    <t>22T</t>
  </si>
  <si>
    <t>Depth (mm)</t>
  </si>
  <si>
    <t>Crystal Curved 500L</t>
  </si>
  <si>
    <t>Crystal Curved 600L</t>
  </si>
  <si>
    <t>83-106</t>
  </si>
  <si>
    <t>92-115</t>
  </si>
  <si>
    <t>100-123</t>
  </si>
  <si>
    <t>Type 33*</t>
  </si>
  <si>
    <t>BIM:</t>
  </si>
  <si>
    <t>Convectors</t>
  </si>
  <si>
    <t>pomocný výpočet 1</t>
  </si>
  <si>
    <t>pomocný výpočet 2</t>
  </si>
  <si>
    <t>Exponent Wxx</t>
  </si>
  <si>
    <t>dolní odchylka</t>
  </si>
  <si>
    <t>horní odchylka</t>
  </si>
  <si>
    <t>Width (mm)</t>
  </si>
  <si>
    <t>Aura &amp; Aura Comfort</t>
  </si>
  <si>
    <t>Precision Plus Vertical</t>
  </si>
  <si>
    <t>V11</t>
  </si>
  <si>
    <t>V21</t>
  </si>
  <si>
    <t>v1.4 08/01/26</t>
  </si>
  <si>
    <t>Merriott - bimstore</t>
  </si>
  <si>
    <t>Aura Slim &amp; Aura Slim Comfort</t>
  </si>
  <si>
    <t>K22</t>
  </si>
  <si>
    <t>K34</t>
  </si>
  <si>
    <t>K46</t>
  </si>
  <si>
    <t>K58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</si>
</sst>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9" x14ac:knownFonts="1">
    <font>
      <sz val="11"/>
      <color theme="1"/>
      <name val="Calibri"/>
      <family val="2"/>
      <scheme val="minor"/>
    </font>
    <font>
      <b/>
      <sz val="11"/>
      <color theme="1"/>
      <name val="Calibri"/>
      <family val="2"/>
      <scheme val="minor"/>
    </font>
    <font>
      <sz val="11"/>
      <color theme="1"/>
      <name val="Tahoma"/>
      <family val="2"/>
    </font>
    <font>
      <b/>
      <sz val="11"/>
      <color theme="1"/>
      <name val="Tahoma"/>
      <family val="2"/>
    </font>
    <font>
      <b/>
      <u/>
      <sz val="28"/>
      <color theme="1"/>
      <name val="Tahoma"/>
      <family val="2"/>
    </font>
    <font>
      <sz val="8"/>
      <name val="Calibri"/>
      <family val="2"/>
      <scheme val="minor"/>
    </font>
    <font>
      <u/>
      <sz val="11"/>
      <color theme="10"/>
      <name val="Calibri"/>
      <family val="2"/>
      <scheme val="minor"/>
    </font>
    <font>
      <b/>
      <u/>
      <sz val="11"/>
      <color theme="1"/>
      <name val="Tahoma"/>
      <family val="2"/>
    </font>
    <font>
      <b/>
      <u/>
      <sz val="11"/>
      <color theme="1"/>
      <name val="Calibri"/>
      <family val="2"/>
      <scheme val="minor"/>
    </font>
    <font>
      <u/>
      <sz val="11"/>
      <color theme="10"/>
      <name val="Tahoma"/>
      <family val="2"/>
    </font>
    <font>
      <b/>
      <sz val="11"/>
      <color rgb="FFFF0000"/>
      <name val="Tahoma"/>
      <family val="2"/>
    </font>
    <font>
      <sz val="11"/>
      <color rgb="FFFF0000"/>
      <name val="Tahoma"/>
      <family val="2"/>
    </font>
    <font>
      <b/>
      <sz val="11"/>
      <name val="Tahoma"/>
      <family val="2"/>
    </font>
    <font>
      <sz val="11"/>
      <name val="Tahoma"/>
      <family val="2"/>
    </font>
    <font>
      <b/>
      <u/>
      <sz val="12"/>
      <color theme="1"/>
      <name val="Tahoma"/>
      <family val="2"/>
    </font>
    <font>
      <b/>
      <u/>
      <sz val="11"/>
      <color theme="0"/>
      <name val="Tahoma"/>
      <family val="2"/>
    </font>
    <font>
      <b/>
      <u/>
      <sz val="11"/>
      <name val="Tahoma"/>
      <family val="2"/>
    </font>
    <font>
      <sz val="10"/>
      <color theme="1"/>
      <name val="Tahoma"/>
      <family val="2"/>
    </font>
    <font>
      <b/>
      <sz val="10"/>
      <color theme="1"/>
      <name val="Tahoma"/>
      <family val="2"/>
    </font>
    <font>
      <b/>
      <u/>
      <sz val="24"/>
      <color theme="1" tint="0.14999847407452621"/>
      <name val="Tahoma"/>
      <family val="2"/>
    </font>
    <font>
      <b/>
      <u/>
      <sz val="11"/>
      <color rgb="FFFFFF00"/>
      <name val="Tahoma"/>
      <family val="2"/>
    </font>
    <font>
      <sz val="10"/>
      <name val="Tahoma"/>
      <family val="2"/>
    </font>
    <font>
      <b/>
      <sz val="10"/>
      <name val="Tahoma"/>
      <family val="2"/>
    </font>
    <font>
      <u/>
      <sz val="11"/>
      <color theme="0"/>
      <name val="Tahoma"/>
      <family val="2"/>
    </font>
    <font>
      <b/>
      <sz val="9"/>
      <color theme="1"/>
      <name val="Tahoma"/>
      <family val="2"/>
    </font>
    <font>
      <sz val="11"/>
      <color indexed="8"/>
      <name val="Calibri"/>
      <family val="2"/>
    </font>
    <font>
      <sz val="8"/>
      <color indexed="8"/>
      <name val="Arial"/>
      <family val="2"/>
      <charset val="238"/>
    </font>
    <font>
      <sz val="10"/>
      <color indexed="8"/>
      <name val="Arial"/>
      <family val="2"/>
      <charset val="238"/>
    </font>
    <font>
      <b/>
      <sz val="10"/>
      <color indexed="8"/>
      <name val="Calibri"/>
      <family val="2"/>
      <charset val="238"/>
    </font>
  </fonts>
  <fills count="10">
    <fill>
      <patternFill patternType="none"/>
    </fill>
    <fill>
      <patternFill patternType="gray125"/>
    </fill>
    <fill>
      <patternFill patternType="solid">
        <fgColor rgb="FFFFC000"/>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92D050"/>
        <bgColor indexed="64"/>
      </patternFill>
    </fill>
    <fill>
      <patternFill patternType="solid">
        <fgColor indexed="14"/>
        <bgColor auto="1"/>
      </patternFill>
    </fill>
  </fills>
  <borders count="9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style="medium">
        <color indexed="64"/>
      </bottom>
      <diagonal/>
    </border>
    <border>
      <left style="thick">
        <color indexed="64"/>
      </left>
      <right style="medium">
        <color indexed="64"/>
      </right>
      <top/>
      <bottom style="medium">
        <color indexed="64"/>
      </bottom>
      <diagonal/>
    </border>
    <border>
      <left style="thick">
        <color indexed="64"/>
      </left>
      <right style="medium">
        <color indexed="64"/>
      </right>
      <top style="medium">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right/>
      <top style="thick">
        <color indexed="64"/>
      </top>
      <bottom style="thick">
        <color indexed="64"/>
      </bottom>
      <diagonal/>
    </border>
    <border>
      <left style="thick">
        <color indexed="64"/>
      </left>
      <right style="thick">
        <color indexed="64"/>
      </right>
      <top style="thin">
        <color indexed="64"/>
      </top>
      <bottom style="medium">
        <color indexed="64"/>
      </bottom>
      <diagonal/>
    </border>
    <border>
      <left style="thick">
        <color indexed="64"/>
      </left>
      <right style="thick">
        <color indexed="64"/>
      </right>
      <top style="medium">
        <color indexed="64"/>
      </top>
      <bottom/>
      <diagonal/>
    </border>
    <border>
      <left style="thick">
        <color indexed="64"/>
      </left>
      <right style="thick">
        <color indexed="64"/>
      </right>
      <top/>
      <bottom/>
      <diagonal/>
    </border>
    <border>
      <left style="thick">
        <color indexed="64"/>
      </left>
      <right style="thick">
        <color indexed="64"/>
      </right>
      <top style="thin">
        <color indexed="64"/>
      </top>
      <bottom style="thick">
        <color indexed="64"/>
      </bottom>
      <diagonal/>
    </border>
    <border>
      <left style="thick">
        <color indexed="64"/>
      </left>
      <right/>
      <top style="thick">
        <color indexed="64"/>
      </top>
      <bottom/>
      <diagonal/>
    </border>
    <border>
      <left style="thick">
        <color indexed="64"/>
      </left>
      <right/>
      <top style="thin">
        <color indexed="64"/>
      </top>
      <bottom style="medium">
        <color indexed="64"/>
      </bottom>
      <diagonal/>
    </border>
    <border>
      <left style="thick">
        <color indexed="64"/>
      </left>
      <right/>
      <top/>
      <bottom/>
      <diagonal/>
    </border>
    <border>
      <left style="thick">
        <color indexed="64"/>
      </left>
      <right/>
      <top style="thin">
        <color indexed="64"/>
      </top>
      <bottom style="thick">
        <color indexed="64"/>
      </bottom>
      <diagonal/>
    </border>
    <border>
      <left style="medium">
        <color indexed="64"/>
      </left>
      <right/>
      <top style="thick">
        <color indexed="64"/>
      </top>
      <bottom style="thick">
        <color indexed="64"/>
      </bottom>
      <diagonal/>
    </border>
    <border>
      <left style="thick">
        <color indexed="64"/>
      </left>
      <right/>
      <top style="thick">
        <color indexed="64"/>
      </top>
      <bottom style="thick">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diagonal/>
    </border>
    <border>
      <left/>
      <right style="medium">
        <color indexed="64"/>
      </right>
      <top style="medium">
        <color indexed="64"/>
      </top>
      <bottom style="thick">
        <color indexed="64"/>
      </bottom>
      <diagonal/>
    </border>
    <border>
      <left/>
      <right style="medium">
        <color indexed="64"/>
      </right>
      <top style="thick">
        <color indexed="64"/>
      </top>
      <bottom/>
      <diagonal/>
    </border>
    <border>
      <left style="thick">
        <color indexed="64"/>
      </left>
      <right style="thick">
        <color indexed="64"/>
      </right>
      <top style="thick">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8"/>
      </left>
      <right style="thin">
        <color indexed="8"/>
      </right>
      <top style="thin">
        <color indexed="8"/>
      </top>
      <bottom style="thin">
        <color indexed="8"/>
      </bottom>
      <diagonal/>
    </border>
    <border>
      <left/>
      <right style="thin">
        <color indexed="13"/>
      </right>
      <top style="thin">
        <color indexed="8"/>
      </top>
      <bottom style="thin">
        <color indexed="13"/>
      </bottom>
      <diagonal/>
    </border>
    <border>
      <left style="thin">
        <color indexed="13"/>
      </left>
      <right style="thin">
        <color indexed="8"/>
      </right>
      <top style="thin">
        <color indexed="8"/>
      </top>
      <bottom style="thin">
        <color indexed="13"/>
      </bottom>
      <diagonal/>
    </border>
    <border>
      <left style="thin">
        <color indexed="13"/>
      </left>
      <right style="thin">
        <color indexed="8"/>
      </right>
      <top style="thin">
        <color indexed="13"/>
      </top>
      <bottom style="thin">
        <color indexed="13"/>
      </bottom>
      <diagonal/>
    </border>
    <border>
      <left style="thin">
        <color indexed="13"/>
      </left>
      <right style="thin">
        <color indexed="13"/>
      </right>
      <top style="thin">
        <color indexed="8"/>
      </top>
      <bottom style="thin">
        <color indexed="13"/>
      </bottom>
      <diagonal/>
    </border>
  </borders>
  <cellStyleXfs count="3">
    <xf numFmtId="0" fontId="0" fillId="0" borderId="0"/>
    <xf numFmtId="0" fontId="6" fillId="0" borderId="0" applyNumberFormat="0" applyFill="0" applyBorder="0" applyAlignment="0" applyProtection="0"/>
    <xf numFmtId="0" fontId="25" fillId="0" borderId="0" applyNumberFormat="0" applyFill="0" applyBorder="0" applyProtection="0"/>
  </cellStyleXfs>
  <cellXfs count="715">
    <xf numFmtId="0" fontId="0" fillId="0" borderId="0" xfId="0"/>
    <xf numFmtId="0" fontId="1" fillId="0" borderId="0" xfId="0" applyFont="1"/>
    <xf numFmtId="1" fontId="0" fillId="0" borderId="0" xfId="0" applyNumberFormat="1"/>
    <xf numFmtId="0" fontId="2" fillId="0" borderId="0" xfId="0" applyFont="1"/>
    <xf numFmtId="1" fontId="2" fillId="0" borderId="0" xfId="0" applyNumberFormat="1" applyFont="1"/>
    <xf numFmtId="0" fontId="3" fillId="0" borderId="2" xfId="0" applyFont="1" applyBorder="1"/>
    <xf numFmtId="0" fontId="2" fillId="0" borderId="3" xfId="0" applyFont="1" applyBorder="1"/>
    <xf numFmtId="0" fontId="2" fillId="0" borderId="4" xfId="0" applyFont="1" applyBorder="1"/>
    <xf numFmtId="0" fontId="3" fillId="2" borderId="1" xfId="0" applyFont="1" applyFill="1" applyBorder="1" applyAlignment="1">
      <alignment horizontal="center"/>
    </xf>
    <xf numFmtId="1" fontId="2" fillId="0" borderId="0" xfId="0" applyNumberFormat="1" applyFont="1" applyAlignment="1">
      <alignment horizontal="center" vertical="center"/>
    </xf>
    <xf numFmtId="0" fontId="3" fillId="0" borderId="2" xfId="0" applyFont="1" applyBorder="1" applyAlignment="1">
      <alignment horizontal="right"/>
    </xf>
    <xf numFmtId="0" fontId="2" fillId="0" borderId="3" xfId="0" applyFont="1" applyBorder="1" applyAlignment="1">
      <alignment horizontal="right"/>
    </xf>
    <xf numFmtId="0" fontId="3" fillId="0" borderId="4" xfId="0" applyFont="1" applyBorder="1" applyAlignment="1">
      <alignment horizontal="right"/>
    </xf>
    <xf numFmtId="0" fontId="3" fillId="0" borderId="1" xfId="0" applyFont="1" applyBorder="1" applyAlignment="1">
      <alignment horizontal="center"/>
    </xf>
    <xf numFmtId="0" fontId="3" fillId="0" borderId="0" xfId="0" applyFont="1" applyBorder="1" applyAlignment="1">
      <alignment horizontal="right"/>
    </xf>
    <xf numFmtId="0" fontId="2" fillId="0" borderId="0" xfId="0" applyFont="1" applyBorder="1" applyAlignment="1">
      <alignment horizontal="right"/>
    </xf>
    <xf numFmtId="0" fontId="3" fillId="0" borderId="0" xfId="0" applyFont="1" applyBorder="1" applyAlignment="1">
      <alignment horizontal="center"/>
    </xf>
    <xf numFmtId="0" fontId="4" fillId="0" borderId="0" xfId="0" applyFont="1"/>
    <xf numFmtId="0" fontId="4" fillId="0" borderId="0" xfId="0" applyFont="1" applyAlignment="1">
      <alignment vertical="center"/>
    </xf>
    <xf numFmtId="0" fontId="3" fillId="3" borderId="5" xfId="0" applyFont="1" applyFill="1" applyBorder="1" applyAlignment="1">
      <alignment horizontal="center" vertical="center" wrapText="1"/>
    </xf>
    <xf numFmtId="1" fontId="3" fillId="3" borderId="5" xfId="0" applyNumberFormat="1" applyFont="1" applyFill="1" applyBorder="1" applyAlignment="1">
      <alignment horizontal="center" vertical="center" wrapText="1"/>
    </xf>
    <xf numFmtId="1" fontId="3" fillId="3" borderId="2" xfId="0" applyNumberFormat="1" applyFont="1" applyFill="1" applyBorder="1" applyAlignment="1">
      <alignment horizontal="center" vertical="center"/>
    </xf>
    <xf numFmtId="1" fontId="3" fillId="3" borderId="3" xfId="0" applyNumberFormat="1" applyFont="1" applyFill="1" applyBorder="1" applyAlignment="1">
      <alignment horizontal="center" vertical="center"/>
    </xf>
    <xf numFmtId="1" fontId="3" fillId="3" borderId="4" xfId="0" applyNumberFormat="1" applyFont="1" applyFill="1" applyBorder="1" applyAlignment="1">
      <alignment horizontal="center" vertical="center"/>
    </xf>
    <xf numFmtId="0" fontId="3" fillId="3" borderId="6"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7" xfId="0" applyFont="1" applyFill="1" applyBorder="1" applyAlignment="1">
      <alignment horizontal="center" vertical="center"/>
    </xf>
    <xf numFmtId="1" fontId="2" fillId="4" borderId="8" xfId="0" applyNumberFormat="1" applyFont="1" applyFill="1" applyBorder="1" applyAlignment="1">
      <alignment horizontal="center" vertical="center"/>
    </xf>
    <xf numFmtId="1" fontId="2" fillId="4" borderId="11" xfId="0" applyNumberFormat="1" applyFont="1" applyFill="1" applyBorder="1" applyAlignment="1">
      <alignment horizontal="center" vertical="center"/>
    </xf>
    <xf numFmtId="1" fontId="2" fillId="4" borderId="12" xfId="0" applyNumberFormat="1" applyFont="1" applyFill="1" applyBorder="1" applyAlignment="1">
      <alignment horizontal="center" vertical="center"/>
    </xf>
    <xf numFmtId="1" fontId="3" fillId="3" borderId="8" xfId="0" applyNumberFormat="1" applyFont="1" applyFill="1" applyBorder="1" applyAlignment="1">
      <alignment horizontal="center" vertical="center"/>
    </xf>
    <xf numFmtId="1" fontId="2" fillId="0" borderId="15" xfId="0" applyNumberFormat="1" applyFont="1" applyBorder="1" applyAlignment="1">
      <alignment horizontal="center" vertical="center"/>
    </xf>
    <xf numFmtId="1" fontId="2" fillId="0" borderId="16" xfId="0" applyNumberFormat="1" applyFont="1" applyBorder="1" applyAlignment="1">
      <alignment horizontal="center" vertical="center"/>
    </xf>
    <xf numFmtId="1" fontId="2" fillId="0" borderId="17" xfId="0" applyNumberFormat="1" applyFont="1" applyBorder="1" applyAlignment="1">
      <alignment horizontal="center" vertical="center"/>
    </xf>
    <xf numFmtId="1" fontId="2" fillId="0" borderId="18" xfId="0" applyNumberFormat="1" applyFont="1" applyBorder="1" applyAlignment="1">
      <alignment horizontal="center" vertical="center"/>
    </xf>
    <xf numFmtId="1" fontId="2" fillId="0" borderId="19" xfId="0" applyNumberFormat="1" applyFont="1" applyBorder="1" applyAlignment="1">
      <alignment horizontal="center" vertical="center"/>
    </xf>
    <xf numFmtId="1" fontId="2" fillId="0" borderId="20" xfId="0" applyNumberFormat="1" applyFont="1" applyBorder="1" applyAlignment="1">
      <alignment horizontal="center" vertical="center"/>
    </xf>
    <xf numFmtId="1" fontId="2" fillId="0" borderId="21" xfId="0" applyNumberFormat="1" applyFont="1" applyBorder="1" applyAlignment="1">
      <alignment horizontal="center" vertical="center"/>
    </xf>
    <xf numFmtId="1" fontId="2" fillId="0" borderId="22" xfId="0" applyNumberFormat="1" applyFont="1" applyBorder="1" applyAlignment="1">
      <alignment horizontal="center" vertical="center"/>
    </xf>
    <xf numFmtId="1" fontId="2" fillId="0" borderId="23" xfId="0" applyNumberFormat="1" applyFont="1" applyBorder="1" applyAlignment="1">
      <alignment horizontal="center" vertical="center"/>
    </xf>
    <xf numFmtId="0" fontId="3" fillId="3" borderId="24" xfId="0" applyFont="1" applyFill="1" applyBorder="1" applyAlignment="1">
      <alignment horizontal="center" vertical="center"/>
    </xf>
    <xf numFmtId="49" fontId="3" fillId="3" borderId="24" xfId="0" quotePrefix="1" applyNumberFormat="1" applyFont="1" applyFill="1" applyBorder="1" applyAlignment="1">
      <alignment horizontal="center" vertical="center"/>
    </xf>
    <xf numFmtId="0" fontId="3" fillId="0" borderId="2" xfId="0" applyFont="1" applyBorder="1" applyAlignment="1">
      <alignment horizontal="left"/>
    </xf>
    <xf numFmtId="2" fontId="3" fillId="3" borderId="8" xfId="0" applyNumberFormat="1" applyFont="1" applyFill="1" applyBorder="1" applyAlignment="1">
      <alignment horizontal="center" vertical="center"/>
    </xf>
    <xf numFmtId="0" fontId="3" fillId="4"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0" borderId="0" xfId="0" applyFont="1" applyBorder="1" applyAlignment="1">
      <alignment horizontal="left"/>
    </xf>
    <xf numFmtId="0" fontId="8" fillId="0" borderId="0" xfId="0" applyFont="1"/>
    <xf numFmtId="1" fontId="3" fillId="3" borderId="11" xfId="0" applyNumberFormat="1" applyFont="1" applyFill="1" applyBorder="1" applyAlignment="1">
      <alignment horizontal="center" vertical="center"/>
    </xf>
    <xf numFmtId="1" fontId="3" fillId="3" borderId="12" xfId="0" applyNumberFormat="1" applyFont="1" applyFill="1" applyBorder="1" applyAlignment="1">
      <alignment horizontal="center" vertical="center"/>
    </xf>
    <xf numFmtId="1" fontId="2" fillId="0" borderId="5" xfId="0" applyNumberFormat="1" applyFont="1" applyBorder="1" applyAlignment="1">
      <alignment horizontal="center" vertical="center"/>
    </xf>
    <xf numFmtId="1" fontId="2" fillId="0" borderId="7" xfId="0" applyNumberFormat="1" applyFont="1" applyBorder="1" applyAlignment="1">
      <alignment horizontal="center" vertical="center"/>
    </xf>
    <xf numFmtId="1" fontId="2" fillId="0" borderId="6" xfId="0" applyNumberFormat="1" applyFont="1" applyBorder="1" applyAlignment="1">
      <alignment horizontal="center" vertical="center"/>
    </xf>
    <xf numFmtId="0" fontId="2" fillId="0" borderId="0" xfId="0" applyFont="1" applyFill="1" applyBorder="1"/>
    <xf numFmtId="1" fontId="3" fillId="0" borderId="0" xfId="0" applyNumberFormat="1" applyFont="1" applyFill="1" applyBorder="1" applyAlignment="1">
      <alignment horizontal="center" vertical="center" wrapText="1"/>
    </xf>
    <xf numFmtId="1" fontId="3" fillId="0" borderId="0" xfId="0" applyNumberFormat="1" applyFont="1" applyFill="1" applyBorder="1" applyAlignment="1">
      <alignment horizontal="center" vertical="center"/>
    </xf>
    <xf numFmtId="1" fontId="2" fillId="0" borderId="0" xfId="0" applyNumberFormat="1" applyFont="1" applyFill="1" applyBorder="1" applyAlignment="1">
      <alignment horizontal="center" vertical="center"/>
    </xf>
    <xf numFmtId="0" fontId="3" fillId="3" borderId="1" xfId="0" applyFont="1" applyFill="1" applyBorder="1" applyAlignment="1">
      <alignment horizontal="center" vertical="center" wrapText="1"/>
    </xf>
    <xf numFmtId="2" fontId="3" fillId="3" borderId="11" xfId="0" applyNumberFormat="1" applyFont="1" applyFill="1" applyBorder="1" applyAlignment="1">
      <alignment horizontal="center" vertical="center"/>
    </xf>
    <xf numFmtId="2" fontId="3" fillId="3" borderId="12" xfId="0" applyNumberFormat="1" applyFont="1" applyFill="1" applyBorder="1" applyAlignment="1">
      <alignment horizontal="center" vertical="center"/>
    </xf>
    <xf numFmtId="2" fontId="0" fillId="0" borderId="0" xfId="0" applyNumberFormat="1"/>
    <xf numFmtId="1" fontId="3" fillId="3" borderId="0" xfId="0" applyNumberFormat="1" applyFont="1" applyFill="1" applyBorder="1" applyAlignment="1">
      <alignment horizontal="center" vertical="center"/>
    </xf>
    <xf numFmtId="0" fontId="3" fillId="4" borderId="0"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1" fontId="3" fillId="3" borderId="13" xfId="0" applyNumberFormat="1" applyFont="1" applyFill="1" applyBorder="1" applyAlignment="1">
      <alignment horizontal="center" vertical="center"/>
    </xf>
    <xf numFmtId="0" fontId="3" fillId="3" borderId="9"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3" borderId="10" xfId="0" applyFont="1" applyFill="1" applyBorder="1" applyAlignment="1">
      <alignment horizontal="center" vertical="center" wrapText="1"/>
    </xf>
    <xf numFmtId="0" fontId="3" fillId="4" borderId="2" xfId="0" applyFont="1" applyFill="1" applyBorder="1" applyAlignment="1">
      <alignment horizontal="centerContinuous" vertical="center" wrapText="1"/>
    </xf>
    <xf numFmtId="0" fontId="3" fillId="4" borderId="3" xfId="0" applyFont="1" applyFill="1" applyBorder="1" applyAlignment="1">
      <alignment horizontal="centerContinuous" vertical="center" wrapText="1"/>
    </xf>
    <xf numFmtId="0" fontId="3" fillId="4" borderId="4" xfId="0" applyFont="1" applyFill="1" applyBorder="1" applyAlignment="1">
      <alignment horizontal="centerContinuous" vertical="center" wrapText="1"/>
    </xf>
    <xf numFmtId="0" fontId="3" fillId="4" borderId="2" xfId="0" applyFont="1" applyFill="1" applyBorder="1" applyAlignment="1">
      <alignment horizontal="center" vertical="center" wrapText="1"/>
    </xf>
    <xf numFmtId="0" fontId="3" fillId="4" borderId="4" xfId="0" applyFont="1" applyFill="1" applyBorder="1" applyAlignment="1">
      <alignment horizontal="center" vertical="center" wrapText="1"/>
    </xf>
    <xf numFmtId="1" fontId="2" fillId="5" borderId="5" xfId="0" applyNumberFormat="1" applyFont="1" applyFill="1" applyBorder="1" applyAlignment="1">
      <alignment horizontal="center" vertical="center"/>
    </xf>
    <xf numFmtId="0" fontId="2" fillId="0" borderId="0" xfId="0" applyFont="1" applyProtection="1">
      <protection locked="0"/>
    </xf>
    <xf numFmtId="0" fontId="3" fillId="2" borderId="1" xfId="0" applyFont="1" applyFill="1" applyBorder="1" applyAlignment="1" applyProtection="1">
      <alignment horizontal="center"/>
      <protection locked="0"/>
    </xf>
    <xf numFmtId="0" fontId="3" fillId="0" borderId="0" xfId="0" applyFont="1" applyBorder="1" applyAlignment="1" applyProtection="1">
      <alignment horizontal="right"/>
      <protection locked="0"/>
    </xf>
    <xf numFmtId="0" fontId="2" fillId="0" borderId="0" xfId="0" applyFont="1" applyBorder="1" applyAlignment="1" applyProtection="1">
      <alignment horizontal="right"/>
      <protection locked="0"/>
    </xf>
    <xf numFmtId="0" fontId="3" fillId="3" borderId="5" xfId="0" applyFont="1" applyFill="1" applyBorder="1" applyAlignment="1" applyProtection="1">
      <alignment horizontal="center" vertical="center" wrapText="1"/>
      <protection locked="0"/>
    </xf>
    <xf numFmtId="1" fontId="3" fillId="3" borderId="1" xfId="0" applyNumberFormat="1" applyFont="1" applyFill="1" applyBorder="1" applyAlignment="1" applyProtection="1">
      <alignment horizontal="center" vertical="center" wrapText="1"/>
      <protection locked="0"/>
    </xf>
    <xf numFmtId="0" fontId="3" fillId="3" borderId="5" xfId="0" applyFont="1" applyFill="1" applyBorder="1" applyAlignment="1" applyProtection="1">
      <alignment horizontal="center" vertical="center"/>
      <protection locked="0"/>
    </xf>
    <xf numFmtId="1" fontId="2" fillId="4" borderId="8" xfId="0" applyNumberFormat="1"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1" fontId="2" fillId="4" borderId="11" xfId="0" applyNumberFormat="1"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1" fontId="2" fillId="4" borderId="12" xfId="0" applyNumberFormat="1" applyFont="1" applyFill="1" applyBorder="1" applyAlignment="1" applyProtection="1">
      <alignment horizontal="center" vertical="center"/>
      <protection locked="0"/>
    </xf>
    <xf numFmtId="1" fontId="3" fillId="3" borderId="2" xfId="0" applyNumberFormat="1" applyFont="1" applyFill="1" applyBorder="1" applyAlignment="1" applyProtection="1">
      <alignment horizontal="center" vertical="center"/>
    </xf>
    <xf numFmtId="1" fontId="3" fillId="3" borderId="3" xfId="0" applyNumberFormat="1" applyFont="1" applyFill="1" applyBorder="1" applyAlignment="1" applyProtection="1">
      <alignment horizontal="center" vertical="center"/>
    </xf>
    <xf numFmtId="1" fontId="3" fillId="3" borderId="4" xfId="0" applyNumberFormat="1" applyFont="1" applyFill="1" applyBorder="1" applyAlignment="1" applyProtection="1">
      <alignment horizontal="center" vertical="center"/>
    </xf>
    <xf numFmtId="2" fontId="3" fillId="3" borderId="8" xfId="0" applyNumberFormat="1" applyFont="1" applyFill="1" applyBorder="1" applyAlignment="1" applyProtection="1">
      <alignment horizontal="center" vertical="center"/>
    </xf>
    <xf numFmtId="1" fontId="2" fillId="0" borderId="17" xfId="0" applyNumberFormat="1" applyFont="1" applyBorder="1" applyAlignment="1" applyProtection="1">
      <alignment horizontal="center" vertical="center"/>
    </xf>
    <xf numFmtId="1" fontId="2" fillId="0" borderId="18" xfId="0" applyNumberFormat="1" applyFont="1" applyBorder="1" applyAlignment="1" applyProtection="1">
      <alignment horizontal="center" vertical="center"/>
    </xf>
    <xf numFmtId="1" fontId="2" fillId="0" borderId="26" xfId="0" applyNumberFormat="1" applyFont="1" applyBorder="1" applyAlignment="1" applyProtection="1">
      <alignment horizontal="center" vertical="center"/>
    </xf>
    <xf numFmtId="1" fontId="2" fillId="0" borderId="27" xfId="0" applyNumberFormat="1" applyFont="1" applyBorder="1" applyAlignment="1" applyProtection="1">
      <alignment horizontal="center" vertical="center"/>
    </xf>
    <xf numFmtId="1" fontId="2" fillId="0" borderId="15" xfId="0" applyNumberFormat="1" applyFont="1" applyBorder="1" applyAlignment="1" applyProtection="1">
      <alignment horizontal="center" vertical="center"/>
    </xf>
    <xf numFmtId="1" fontId="2" fillId="0" borderId="20" xfId="0" applyNumberFormat="1" applyFont="1" applyBorder="1" applyAlignment="1" applyProtection="1">
      <alignment horizontal="center" vertical="center"/>
    </xf>
    <xf numFmtId="1" fontId="2" fillId="0" borderId="22" xfId="0" applyNumberFormat="1" applyFont="1" applyBorder="1" applyAlignment="1" applyProtection="1">
      <alignment horizontal="center" vertical="center"/>
    </xf>
    <xf numFmtId="1" fontId="2" fillId="0" borderId="23" xfId="0" applyNumberFormat="1" applyFont="1" applyBorder="1" applyAlignment="1" applyProtection="1">
      <alignment horizontal="center" vertical="center"/>
    </xf>
    <xf numFmtId="1" fontId="10" fillId="0" borderId="0" xfId="0" applyNumberFormat="1" applyFont="1" applyFill="1" applyBorder="1" applyAlignment="1" applyProtection="1">
      <alignment horizontal="center" vertical="center" wrapText="1"/>
      <protection locked="0"/>
    </xf>
    <xf numFmtId="49" fontId="3" fillId="3" borderId="2" xfId="0" quotePrefix="1" applyNumberFormat="1" applyFont="1" applyFill="1" applyBorder="1" applyAlignment="1" applyProtection="1">
      <alignment horizontal="center" vertical="center"/>
    </xf>
    <xf numFmtId="1" fontId="2" fillId="0" borderId="33" xfId="0" applyNumberFormat="1" applyFont="1" applyBorder="1" applyAlignment="1" applyProtection="1">
      <alignment horizontal="center" vertical="center"/>
    </xf>
    <xf numFmtId="1" fontId="2" fillId="0" borderId="34" xfId="0" applyNumberFormat="1" applyFont="1" applyBorder="1" applyAlignment="1" applyProtection="1">
      <alignment horizontal="center" vertical="center"/>
    </xf>
    <xf numFmtId="1" fontId="2" fillId="0" borderId="35" xfId="0" applyNumberFormat="1" applyFont="1" applyBorder="1" applyAlignment="1" applyProtection="1">
      <alignment horizontal="center" vertical="center"/>
    </xf>
    <xf numFmtId="1" fontId="2" fillId="0" borderId="36" xfId="0" applyNumberFormat="1" applyFont="1" applyBorder="1" applyAlignment="1" applyProtection="1">
      <alignment horizontal="center" vertical="center"/>
    </xf>
    <xf numFmtId="2" fontId="2" fillId="3" borderId="37" xfId="0" applyNumberFormat="1" applyFont="1" applyFill="1" applyBorder="1" applyAlignment="1" applyProtection="1">
      <alignment horizontal="center" vertical="center"/>
    </xf>
    <xf numFmtId="2" fontId="2" fillId="3" borderId="38" xfId="0" applyNumberFormat="1" applyFont="1" applyFill="1" applyBorder="1" applyAlignment="1" applyProtection="1">
      <alignment horizontal="center" vertical="center"/>
    </xf>
    <xf numFmtId="2" fontId="2" fillId="3" borderId="39" xfId="0" applyNumberFormat="1" applyFont="1" applyFill="1" applyBorder="1" applyAlignment="1" applyProtection="1">
      <alignment horizontal="center" vertical="center"/>
    </xf>
    <xf numFmtId="2" fontId="2" fillId="3" borderId="24" xfId="0" applyNumberFormat="1" applyFont="1" applyFill="1" applyBorder="1" applyAlignment="1" applyProtection="1">
      <alignment horizontal="center" vertical="center"/>
    </xf>
    <xf numFmtId="1" fontId="2" fillId="0" borderId="40" xfId="0" applyNumberFormat="1" applyFont="1" applyBorder="1" applyAlignment="1" applyProtection="1">
      <alignment horizontal="center" vertical="center"/>
    </xf>
    <xf numFmtId="1" fontId="2" fillId="0" borderId="41" xfId="0" applyNumberFormat="1" applyFont="1" applyBorder="1" applyAlignment="1" applyProtection="1">
      <alignment horizontal="center" vertical="center"/>
    </xf>
    <xf numFmtId="1" fontId="2" fillId="0" borderId="42" xfId="0" applyNumberFormat="1" applyFont="1" applyBorder="1" applyAlignment="1" applyProtection="1">
      <alignment horizontal="center" vertical="center"/>
    </xf>
    <xf numFmtId="1" fontId="2" fillId="0" borderId="43" xfId="0" applyNumberFormat="1" applyFont="1" applyBorder="1" applyAlignment="1" applyProtection="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6" xfId="0" applyFont="1" applyFill="1" applyBorder="1" applyAlignment="1">
      <alignment horizontal="center" vertical="center"/>
    </xf>
    <xf numFmtId="164" fontId="0" fillId="0" borderId="0" xfId="0" applyNumberFormat="1"/>
    <xf numFmtId="0" fontId="3" fillId="6" borderId="2" xfId="0" applyFont="1" applyFill="1" applyBorder="1" applyAlignment="1">
      <alignment horizontal="centerContinuous"/>
    </xf>
    <xf numFmtId="0" fontId="3" fillId="6" borderId="4" xfId="0" applyFont="1" applyFill="1" applyBorder="1" applyAlignment="1">
      <alignment horizontal="centerContinuous"/>
    </xf>
    <xf numFmtId="1" fontId="3" fillId="5" borderId="7" xfId="0" applyNumberFormat="1" applyFont="1" applyFill="1" applyBorder="1" applyAlignment="1">
      <alignment horizontal="center" vertical="center"/>
    </xf>
    <xf numFmtId="0" fontId="3" fillId="0" borderId="0" xfId="0" applyFont="1" applyBorder="1" applyAlignment="1" applyProtection="1">
      <alignment horizontal="right"/>
    </xf>
    <xf numFmtId="0" fontId="2" fillId="0" borderId="0" xfId="0" applyFont="1" applyBorder="1" applyAlignment="1" applyProtection="1">
      <alignment horizontal="right"/>
    </xf>
    <xf numFmtId="0" fontId="3" fillId="0" borderId="0" xfId="0" applyFont="1" applyBorder="1" applyAlignment="1" applyProtection="1">
      <alignment horizontal="center"/>
    </xf>
    <xf numFmtId="1" fontId="2" fillId="0" borderId="0" xfId="0" applyNumberFormat="1" applyFont="1" applyProtection="1"/>
    <xf numFmtId="0" fontId="2" fillId="0" borderId="0" xfId="0" applyFont="1" applyProtection="1"/>
    <xf numFmtId="0" fontId="7" fillId="0" borderId="0" xfId="0" applyFont="1" applyBorder="1" applyAlignment="1" applyProtection="1">
      <alignment horizontal="left"/>
    </xf>
    <xf numFmtId="0" fontId="3" fillId="3" borderId="5" xfId="0" applyFont="1" applyFill="1" applyBorder="1" applyAlignment="1" applyProtection="1">
      <alignment horizontal="center" vertical="center" wrapText="1"/>
    </xf>
    <xf numFmtId="1" fontId="3" fillId="3" borderId="5" xfId="0" applyNumberFormat="1" applyFont="1" applyFill="1" applyBorder="1" applyAlignment="1" applyProtection="1">
      <alignment horizontal="center" vertical="center" wrapText="1"/>
    </xf>
    <xf numFmtId="0" fontId="3" fillId="3" borderId="24" xfId="0" applyFont="1" applyFill="1" applyBorder="1" applyAlignment="1" applyProtection="1">
      <alignment horizontal="center" vertical="center"/>
    </xf>
    <xf numFmtId="49" fontId="3" fillId="3" borderId="24" xfId="0" quotePrefix="1" applyNumberFormat="1" applyFont="1" applyFill="1" applyBorder="1" applyAlignment="1" applyProtection="1">
      <alignment horizontal="center" vertical="center"/>
    </xf>
    <xf numFmtId="1" fontId="3" fillId="3" borderId="1" xfId="0" applyNumberFormat="1" applyFont="1" applyFill="1" applyBorder="1" applyAlignment="1" applyProtection="1">
      <alignment horizontal="center" vertical="center" wrapText="1"/>
    </xf>
    <xf numFmtId="2" fontId="3" fillId="3" borderId="5" xfId="0" applyNumberFormat="1"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1" fontId="3" fillId="3" borderId="5" xfId="0" applyNumberFormat="1" applyFont="1" applyFill="1" applyBorder="1" applyAlignment="1" applyProtection="1">
      <alignment horizontal="center" vertical="center"/>
    </xf>
    <xf numFmtId="1" fontId="2" fillId="4" borderId="8" xfId="0" applyNumberFormat="1" applyFont="1" applyFill="1" applyBorder="1" applyAlignment="1" applyProtection="1">
      <alignment horizontal="center" vertical="center"/>
    </xf>
    <xf numFmtId="0" fontId="2" fillId="0" borderId="0" xfId="0" applyFont="1" applyFill="1" applyProtection="1"/>
    <xf numFmtId="0" fontId="3" fillId="3" borderId="7" xfId="0" applyFont="1" applyFill="1" applyBorder="1" applyAlignment="1" applyProtection="1">
      <alignment horizontal="center" vertical="center"/>
    </xf>
    <xf numFmtId="1" fontId="3" fillId="3" borderId="7" xfId="0" applyNumberFormat="1" applyFont="1" applyFill="1" applyBorder="1" applyAlignment="1" applyProtection="1">
      <alignment horizontal="center" vertical="center"/>
    </xf>
    <xf numFmtId="1" fontId="2" fillId="4" borderId="11" xfId="0" applyNumberFormat="1"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1" fontId="3" fillId="3" borderId="6" xfId="0" applyNumberFormat="1" applyFont="1" applyFill="1" applyBorder="1" applyAlignment="1" applyProtection="1">
      <alignment horizontal="center" vertical="center"/>
    </xf>
    <xf numFmtId="1" fontId="2" fillId="4" borderId="12" xfId="0" applyNumberFormat="1" applyFont="1" applyFill="1" applyBorder="1" applyAlignment="1" applyProtection="1">
      <alignment horizontal="center" vertical="center"/>
    </xf>
    <xf numFmtId="0" fontId="7" fillId="0" borderId="0" xfId="0" applyFont="1" applyProtection="1"/>
    <xf numFmtId="1" fontId="2" fillId="0" borderId="0" xfId="0" applyNumberFormat="1" applyFont="1" applyFill="1" applyBorder="1" applyProtection="1"/>
    <xf numFmtId="0" fontId="3" fillId="3" borderId="1" xfId="0" applyFont="1" applyFill="1" applyBorder="1" applyAlignment="1" applyProtection="1">
      <alignment horizontal="center" vertical="center" wrapText="1"/>
    </xf>
    <xf numFmtId="1" fontId="3" fillId="3" borderId="8" xfId="0" applyNumberFormat="1" applyFont="1" applyFill="1" applyBorder="1" applyAlignment="1" applyProtection="1">
      <alignment horizontal="center" vertical="center"/>
    </xf>
    <xf numFmtId="1" fontId="2" fillId="0" borderId="0" xfId="0" applyNumberFormat="1" applyFont="1" applyFill="1" applyBorder="1" applyAlignment="1" applyProtection="1">
      <alignment horizontal="center" vertical="center"/>
    </xf>
    <xf numFmtId="1" fontId="3" fillId="3" borderId="11" xfId="0" applyNumberFormat="1" applyFont="1" applyFill="1" applyBorder="1" applyAlignment="1" applyProtection="1">
      <alignment horizontal="center" vertical="center"/>
    </xf>
    <xf numFmtId="2" fontId="3" fillId="3" borderId="11" xfId="0" applyNumberFormat="1" applyFont="1" applyFill="1" applyBorder="1" applyAlignment="1" applyProtection="1">
      <alignment horizontal="center" vertical="center"/>
    </xf>
    <xf numFmtId="1" fontId="3" fillId="3" borderId="12" xfId="0" applyNumberFormat="1" applyFont="1" applyFill="1" applyBorder="1" applyAlignment="1" applyProtection="1">
      <alignment horizontal="center" vertical="center"/>
    </xf>
    <xf numFmtId="2" fontId="3" fillId="3" borderId="12" xfId="0" applyNumberFormat="1" applyFont="1" applyFill="1" applyBorder="1" applyAlignment="1" applyProtection="1">
      <alignment horizontal="center" vertical="center"/>
    </xf>
    <xf numFmtId="0" fontId="3" fillId="0" borderId="2" xfId="0" applyFont="1" applyBorder="1" applyAlignment="1" applyProtection="1">
      <alignment horizontal="left"/>
    </xf>
    <xf numFmtId="0" fontId="2" fillId="0" borderId="3" xfId="0" applyFont="1" applyBorder="1" applyAlignment="1" applyProtection="1">
      <alignment horizontal="right"/>
    </xf>
    <xf numFmtId="0" fontId="3" fillId="0" borderId="4" xfId="0" applyFont="1" applyBorder="1" applyAlignment="1" applyProtection="1">
      <alignment horizontal="right"/>
    </xf>
    <xf numFmtId="0" fontId="3" fillId="0" borderId="2" xfId="0" applyFont="1" applyBorder="1" applyAlignment="1" applyProtection="1">
      <alignment horizontal="right"/>
    </xf>
    <xf numFmtId="1" fontId="2" fillId="0" borderId="0" xfId="0" applyNumberFormat="1" applyFont="1" applyAlignment="1" applyProtection="1">
      <alignment horizontal="center" vertical="center"/>
    </xf>
    <xf numFmtId="1" fontId="2" fillId="0" borderId="3" xfId="0" applyNumberFormat="1" applyFont="1" applyBorder="1" applyAlignment="1" applyProtection="1">
      <alignment horizontal="center" vertical="center"/>
    </xf>
    <xf numFmtId="1" fontId="2" fillId="0" borderId="0" xfId="0" applyNumberFormat="1" applyFont="1" applyBorder="1" applyAlignment="1" applyProtection="1">
      <alignment horizontal="center" vertical="center"/>
    </xf>
    <xf numFmtId="0" fontId="3" fillId="0" borderId="2" xfId="0" applyFont="1" applyBorder="1" applyProtection="1"/>
    <xf numFmtId="0" fontId="2" fillId="0" borderId="3" xfId="0" applyFont="1" applyBorder="1" applyProtection="1"/>
    <xf numFmtId="0" fontId="2" fillId="0" borderId="4" xfId="0" applyFont="1" applyBorder="1" applyProtection="1"/>
    <xf numFmtId="0" fontId="4" fillId="0" borderId="0" xfId="0" applyFont="1" applyAlignment="1" applyProtection="1">
      <alignment vertical="center"/>
    </xf>
    <xf numFmtId="0" fontId="4" fillId="0" borderId="0" xfId="0" applyFont="1" applyProtection="1"/>
    <xf numFmtId="0" fontId="2" fillId="0" borderId="0" xfId="0" applyFont="1" applyProtection="1">
      <protection hidden="1"/>
    </xf>
    <xf numFmtId="1" fontId="2" fillId="0" borderId="16" xfId="0" applyNumberFormat="1" applyFont="1" applyBorder="1" applyAlignment="1" applyProtection="1">
      <alignment horizontal="center" vertical="center"/>
      <protection hidden="1"/>
    </xf>
    <xf numFmtId="1" fontId="2" fillId="5" borderId="17" xfId="0" applyNumberFormat="1" applyFont="1" applyFill="1" applyBorder="1" applyAlignment="1" applyProtection="1">
      <alignment horizontal="center" vertical="center"/>
      <protection hidden="1"/>
    </xf>
    <xf numFmtId="1" fontId="2" fillId="0" borderId="17" xfId="0" applyNumberFormat="1" applyFont="1" applyBorder="1" applyAlignment="1" applyProtection="1">
      <alignment horizontal="center" vertical="center"/>
      <protection hidden="1"/>
    </xf>
    <xf numFmtId="1" fontId="2" fillId="0" borderId="18" xfId="0" applyNumberFormat="1" applyFont="1" applyBorder="1" applyAlignment="1" applyProtection="1">
      <alignment horizontal="center" vertical="center"/>
      <protection hidden="1"/>
    </xf>
    <xf numFmtId="1" fontId="2" fillId="5" borderId="19" xfId="0" applyNumberFormat="1" applyFont="1" applyFill="1" applyBorder="1" applyAlignment="1" applyProtection="1">
      <alignment horizontal="center" vertical="center"/>
      <protection hidden="1"/>
    </xf>
    <xf numFmtId="1" fontId="2" fillId="0" borderId="15" xfId="0" applyNumberFormat="1" applyFont="1" applyBorder="1" applyAlignment="1" applyProtection="1">
      <alignment horizontal="center" vertical="center"/>
      <protection hidden="1"/>
    </xf>
    <xf numFmtId="1" fontId="2" fillId="5" borderId="15" xfId="0" applyNumberFormat="1" applyFont="1" applyFill="1" applyBorder="1" applyAlignment="1" applyProtection="1">
      <alignment horizontal="center" vertical="center"/>
      <protection hidden="1"/>
    </xf>
    <xf numFmtId="1" fontId="2" fillId="5" borderId="20" xfId="0" applyNumberFormat="1" applyFont="1" applyFill="1" applyBorder="1" applyAlignment="1" applyProtection="1">
      <alignment horizontal="center" vertical="center"/>
      <protection hidden="1"/>
    </xf>
    <xf numFmtId="1" fontId="2" fillId="0" borderId="19" xfId="0" applyNumberFormat="1" applyFont="1" applyBorder="1" applyAlignment="1" applyProtection="1">
      <alignment horizontal="center" vertical="center"/>
      <protection hidden="1"/>
    </xf>
    <xf numFmtId="1" fontId="2" fillId="0" borderId="20" xfId="0" applyNumberFormat="1" applyFont="1" applyBorder="1" applyAlignment="1" applyProtection="1">
      <alignment horizontal="center" vertical="center"/>
      <protection hidden="1"/>
    </xf>
    <xf numFmtId="1" fontId="2" fillId="0" borderId="21" xfId="0" applyNumberFormat="1" applyFont="1" applyBorder="1" applyAlignment="1" applyProtection="1">
      <alignment horizontal="center" vertical="center"/>
      <protection hidden="1"/>
    </xf>
    <xf numFmtId="1" fontId="2" fillId="0" borderId="22" xfId="0" applyNumberFormat="1" applyFont="1" applyBorder="1" applyAlignment="1" applyProtection="1">
      <alignment horizontal="center" vertical="center"/>
      <protection hidden="1"/>
    </xf>
    <xf numFmtId="1" fontId="2" fillId="5" borderId="22" xfId="0" applyNumberFormat="1" applyFont="1" applyFill="1" applyBorder="1" applyAlignment="1" applyProtection="1">
      <alignment horizontal="center" vertical="center"/>
      <protection hidden="1"/>
    </xf>
    <xf numFmtId="1" fontId="2" fillId="5" borderId="23" xfId="0" applyNumberFormat="1" applyFont="1" applyFill="1" applyBorder="1" applyAlignment="1" applyProtection="1">
      <alignment horizontal="center" vertical="center"/>
      <protection hidden="1"/>
    </xf>
    <xf numFmtId="1" fontId="2" fillId="5" borderId="5" xfId="0" applyNumberFormat="1" applyFont="1" applyFill="1" applyBorder="1" applyAlignment="1" applyProtection="1">
      <alignment horizontal="center" vertical="center"/>
      <protection hidden="1"/>
    </xf>
    <xf numFmtId="1" fontId="2" fillId="0" borderId="7" xfId="0" applyNumberFormat="1" applyFont="1" applyBorder="1" applyAlignment="1" applyProtection="1">
      <alignment horizontal="center" vertical="center"/>
      <protection hidden="1"/>
    </xf>
    <xf numFmtId="1" fontId="2" fillId="5" borderId="7" xfId="0" applyNumberFormat="1" applyFont="1" applyFill="1" applyBorder="1" applyAlignment="1" applyProtection="1">
      <alignment horizontal="center" vertical="center"/>
      <protection hidden="1"/>
    </xf>
    <xf numFmtId="1" fontId="2" fillId="0" borderId="6" xfId="0" applyNumberFormat="1" applyFont="1" applyBorder="1" applyAlignment="1" applyProtection="1">
      <alignment horizontal="center" vertical="center"/>
      <protection hidden="1"/>
    </xf>
    <xf numFmtId="164" fontId="3" fillId="0" borderId="1" xfId="0" applyNumberFormat="1" applyFont="1" applyBorder="1" applyAlignment="1" applyProtection="1">
      <alignment horizontal="center"/>
      <protection hidden="1"/>
    </xf>
    <xf numFmtId="49" fontId="9" fillId="0" borderId="4" xfId="1" applyNumberFormat="1" applyFont="1" applyBorder="1" applyAlignment="1" applyProtection="1">
      <alignment horizontal="centerContinuous" vertical="center"/>
      <protection locked="0" hidden="1"/>
    </xf>
    <xf numFmtId="0" fontId="3" fillId="0" borderId="0" xfId="0" applyFont="1" applyBorder="1" applyAlignment="1" applyProtection="1">
      <alignment horizontal="right"/>
      <protection hidden="1"/>
    </xf>
    <xf numFmtId="0" fontId="2" fillId="0" borderId="0" xfId="0" applyFont="1" applyBorder="1" applyAlignment="1" applyProtection="1">
      <alignment horizontal="right"/>
      <protection hidden="1"/>
    </xf>
    <xf numFmtId="0" fontId="3" fillId="0" borderId="0" xfId="0" applyFont="1" applyBorder="1" applyAlignment="1" applyProtection="1">
      <alignment horizontal="center"/>
      <protection hidden="1"/>
    </xf>
    <xf numFmtId="1" fontId="2" fillId="0" borderId="0" xfId="0" applyNumberFormat="1" applyFont="1" applyProtection="1">
      <protection hidden="1"/>
    </xf>
    <xf numFmtId="0" fontId="7" fillId="0" borderId="0" xfId="0" applyFont="1" applyBorder="1" applyAlignment="1" applyProtection="1">
      <alignment horizontal="left"/>
      <protection hidden="1"/>
    </xf>
    <xf numFmtId="0" fontId="3" fillId="3" borderId="5" xfId="0" applyFont="1" applyFill="1" applyBorder="1" applyAlignment="1" applyProtection="1">
      <alignment horizontal="center" vertical="center" wrapText="1"/>
      <protection hidden="1"/>
    </xf>
    <xf numFmtId="1" fontId="3" fillId="3" borderId="8" xfId="0" applyNumberFormat="1" applyFont="1" applyFill="1" applyBorder="1" applyAlignment="1" applyProtection="1">
      <alignment horizontal="center" vertical="center" wrapText="1"/>
      <protection hidden="1"/>
    </xf>
    <xf numFmtId="1" fontId="3" fillId="3" borderId="2" xfId="0" applyNumberFormat="1" applyFont="1" applyFill="1" applyBorder="1" applyAlignment="1" applyProtection="1">
      <alignment horizontal="center" vertical="center"/>
      <protection hidden="1"/>
    </xf>
    <xf numFmtId="1" fontId="3" fillId="3" borderId="3" xfId="0" applyNumberFormat="1" applyFont="1" applyFill="1" applyBorder="1" applyAlignment="1" applyProtection="1">
      <alignment horizontal="center" vertical="center"/>
      <protection hidden="1"/>
    </xf>
    <xf numFmtId="1" fontId="3" fillId="3" borderId="4" xfId="0" applyNumberFormat="1" applyFont="1" applyFill="1" applyBorder="1" applyAlignment="1" applyProtection="1">
      <alignment horizontal="center" vertical="center"/>
      <protection hidden="1"/>
    </xf>
    <xf numFmtId="0" fontId="3" fillId="4" borderId="8" xfId="0" applyFont="1" applyFill="1" applyBorder="1" applyAlignment="1" applyProtection="1">
      <alignment horizontal="center" vertical="center" wrapText="1"/>
      <protection hidden="1"/>
    </xf>
    <xf numFmtId="0" fontId="3" fillId="3" borderId="10" xfId="0" applyFont="1" applyFill="1" applyBorder="1" applyAlignment="1" applyProtection="1">
      <alignment horizontal="center" vertical="center" wrapText="1"/>
      <protection hidden="1"/>
    </xf>
    <xf numFmtId="0" fontId="3" fillId="3" borderId="24" xfId="0" applyFont="1" applyFill="1" applyBorder="1" applyAlignment="1" applyProtection="1">
      <alignment horizontal="center" vertical="center"/>
      <protection hidden="1"/>
    </xf>
    <xf numFmtId="49" fontId="3" fillId="3" borderId="24" xfId="0" quotePrefix="1" applyNumberFormat="1" applyFont="1" applyFill="1" applyBorder="1" applyAlignment="1" applyProtection="1">
      <alignment horizontal="center" vertical="center"/>
      <protection hidden="1"/>
    </xf>
    <xf numFmtId="1" fontId="3" fillId="3" borderId="2" xfId="0" applyNumberFormat="1" applyFont="1" applyFill="1" applyBorder="1" applyAlignment="1" applyProtection="1">
      <alignment horizontal="center" vertical="center" wrapText="1"/>
      <protection hidden="1"/>
    </xf>
    <xf numFmtId="2" fontId="3" fillId="3" borderId="8" xfId="0" applyNumberFormat="1" applyFont="1" applyFill="1" applyBorder="1" applyAlignment="1" applyProtection="1">
      <alignment horizontal="center" vertical="center"/>
      <protection hidden="1"/>
    </xf>
    <xf numFmtId="2" fontId="3" fillId="3" borderId="5" xfId="0" applyNumberFormat="1" applyFont="1" applyFill="1" applyBorder="1" applyAlignment="1" applyProtection="1">
      <alignment horizontal="center" vertical="center"/>
      <protection hidden="1"/>
    </xf>
    <xf numFmtId="0" fontId="3" fillId="3" borderId="8"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3" fillId="3" borderId="9" xfId="0" applyFont="1" applyFill="1" applyBorder="1" applyAlignment="1" applyProtection="1">
      <alignment horizontal="center" vertical="center" wrapText="1"/>
      <protection hidden="1"/>
    </xf>
    <xf numFmtId="0" fontId="3" fillId="4" borderId="2" xfId="0" applyFont="1" applyFill="1" applyBorder="1" applyAlignment="1" applyProtection="1">
      <alignment horizontal="center" vertical="center"/>
      <protection hidden="1"/>
    </xf>
    <xf numFmtId="0" fontId="3" fillId="4" borderId="3" xfId="0" applyFont="1" applyFill="1" applyBorder="1" applyAlignment="1" applyProtection="1">
      <alignment horizontal="center" vertical="center"/>
      <protection hidden="1"/>
    </xf>
    <xf numFmtId="1" fontId="3" fillId="4" borderId="4" xfId="0" applyNumberFormat="1" applyFont="1" applyFill="1" applyBorder="1" applyAlignment="1" applyProtection="1">
      <alignment horizontal="center" vertical="center"/>
      <protection hidden="1"/>
    </xf>
    <xf numFmtId="1" fontId="2" fillId="4" borderId="5" xfId="0" applyNumberFormat="1" applyFont="1" applyFill="1" applyBorder="1" applyAlignment="1" applyProtection="1">
      <alignment horizontal="center" vertical="center"/>
      <protection hidden="1"/>
    </xf>
    <xf numFmtId="2" fontId="3" fillId="4" borderId="8" xfId="0" applyNumberFormat="1" applyFont="1" applyFill="1" applyBorder="1" applyAlignment="1" applyProtection="1">
      <alignment horizontal="centerContinuous" vertical="center"/>
      <protection hidden="1"/>
    </xf>
    <xf numFmtId="2" fontId="3" fillId="4" borderId="9" xfId="0" applyNumberFormat="1" applyFont="1" applyFill="1" applyBorder="1" applyAlignment="1" applyProtection="1">
      <alignment horizontal="centerContinuous" vertical="center"/>
      <protection hidden="1"/>
    </xf>
    <xf numFmtId="2" fontId="3" fillId="4" borderId="10" xfId="0" applyNumberFormat="1" applyFont="1" applyFill="1" applyBorder="1" applyAlignment="1" applyProtection="1">
      <alignment horizontal="centerContinuous" vertical="center"/>
      <protection hidden="1"/>
    </xf>
    <xf numFmtId="0" fontId="3" fillId="3" borderId="5" xfId="0" applyFont="1" applyFill="1" applyBorder="1" applyAlignment="1" applyProtection="1">
      <alignment horizontal="center" vertical="center"/>
      <protection hidden="1"/>
    </xf>
    <xf numFmtId="1" fontId="3" fillId="3" borderId="8" xfId="0" applyNumberFormat="1" applyFont="1" applyFill="1" applyBorder="1" applyAlignment="1" applyProtection="1">
      <alignment horizontal="center" vertical="center"/>
      <protection hidden="1"/>
    </xf>
    <xf numFmtId="1" fontId="2" fillId="0" borderId="5" xfId="0" applyNumberFormat="1" applyFont="1" applyBorder="1" applyAlignment="1" applyProtection="1">
      <alignment horizontal="center" vertical="center"/>
      <protection hidden="1"/>
    </xf>
    <xf numFmtId="0" fontId="3" fillId="4" borderId="2" xfId="0" applyFont="1" applyFill="1" applyBorder="1" applyAlignment="1" applyProtection="1">
      <alignment horizontal="center" vertical="center" wrapText="1"/>
      <protection hidden="1"/>
    </xf>
    <xf numFmtId="0" fontId="3" fillId="4" borderId="4"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protection hidden="1"/>
    </xf>
    <xf numFmtId="0" fontId="3" fillId="4" borderId="2" xfId="0" applyFont="1" applyFill="1" applyBorder="1" applyAlignment="1" applyProtection="1">
      <alignment horizontal="centerContinuous" vertical="center" wrapText="1"/>
      <protection hidden="1"/>
    </xf>
    <xf numFmtId="0" fontId="3" fillId="4" borderId="3" xfId="0" applyFont="1" applyFill="1" applyBorder="1" applyAlignment="1" applyProtection="1">
      <alignment horizontal="centerContinuous" vertical="center" wrapText="1"/>
      <protection hidden="1"/>
    </xf>
    <xf numFmtId="0" fontId="3" fillId="4" borderId="10" xfId="0" applyFont="1" applyFill="1" applyBorder="1" applyAlignment="1" applyProtection="1">
      <alignment horizontal="centerContinuous" vertical="center" wrapText="1"/>
      <protection hidden="1"/>
    </xf>
    <xf numFmtId="0" fontId="3" fillId="4" borderId="4" xfId="0" applyFont="1" applyFill="1" applyBorder="1" applyAlignment="1" applyProtection="1">
      <alignment horizontal="centerContinuous" vertical="center" wrapText="1"/>
      <protection hidden="1"/>
    </xf>
    <xf numFmtId="1" fontId="3" fillId="3" borderId="5" xfId="0" applyNumberFormat="1" applyFont="1" applyFill="1" applyBorder="1" applyAlignment="1" applyProtection="1">
      <alignment horizontal="center" vertical="center"/>
      <protection hidden="1"/>
    </xf>
    <xf numFmtId="1" fontId="2" fillId="4" borderId="7" xfId="0" applyNumberFormat="1" applyFont="1" applyFill="1" applyBorder="1" applyAlignment="1" applyProtection="1">
      <alignment horizontal="center" vertical="center"/>
      <protection hidden="1"/>
    </xf>
    <xf numFmtId="1" fontId="2" fillId="5" borderId="16" xfId="0" applyNumberFormat="1" applyFont="1" applyFill="1" applyBorder="1" applyAlignment="1" applyProtection="1">
      <alignment horizontal="center" vertical="center"/>
      <protection hidden="1"/>
    </xf>
    <xf numFmtId="1" fontId="2" fillId="5" borderId="18" xfId="0" applyNumberFormat="1" applyFont="1" applyFill="1" applyBorder="1" applyAlignment="1" applyProtection="1">
      <alignment horizontal="center" vertical="center"/>
      <protection hidden="1"/>
    </xf>
    <xf numFmtId="0" fontId="2" fillId="0" borderId="0" xfId="0" applyFont="1" applyFill="1" applyProtection="1">
      <protection hidden="1"/>
    </xf>
    <xf numFmtId="0" fontId="3" fillId="3" borderId="7" xfId="0" applyFont="1" applyFill="1" applyBorder="1" applyAlignment="1" applyProtection="1">
      <alignment horizontal="center" vertical="center"/>
      <protection hidden="1"/>
    </xf>
    <xf numFmtId="1" fontId="3" fillId="3" borderId="11" xfId="0" applyNumberFormat="1" applyFont="1" applyFill="1" applyBorder="1" applyAlignment="1" applyProtection="1">
      <alignment horizontal="center" vertical="center"/>
      <protection hidden="1"/>
    </xf>
    <xf numFmtId="2" fontId="3" fillId="3" borderId="11" xfId="0" applyNumberFormat="1" applyFont="1" applyFill="1" applyBorder="1" applyAlignment="1" applyProtection="1">
      <alignment horizontal="center" vertical="center"/>
      <protection hidden="1"/>
    </xf>
    <xf numFmtId="0" fontId="3" fillId="3"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vertical="center"/>
      <protection hidden="1"/>
    </xf>
    <xf numFmtId="1" fontId="3" fillId="3" borderId="0" xfId="0" applyNumberFormat="1" applyFont="1" applyFill="1" applyBorder="1" applyAlignment="1" applyProtection="1">
      <alignment horizontal="center" vertical="center"/>
      <protection hidden="1"/>
    </xf>
    <xf numFmtId="1" fontId="3" fillId="3" borderId="7" xfId="0" applyNumberFormat="1" applyFont="1" applyFill="1" applyBorder="1" applyAlignment="1" applyProtection="1">
      <alignment horizontal="center" vertical="center"/>
      <protection hidden="1"/>
    </xf>
    <xf numFmtId="1" fontId="2" fillId="5" borderId="15" xfId="0" applyNumberFormat="1" applyFont="1" applyFill="1" applyBorder="1" applyProtection="1">
      <protection hidden="1"/>
    </xf>
    <xf numFmtId="1" fontId="2" fillId="5" borderId="20" xfId="0" applyNumberFormat="1" applyFont="1" applyFill="1" applyBorder="1" applyProtection="1">
      <protection hidden="1"/>
    </xf>
    <xf numFmtId="1" fontId="2" fillId="0" borderId="23" xfId="0" applyNumberFormat="1" applyFont="1" applyBorder="1" applyAlignment="1" applyProtection="1">
      <alignment horizontal="center" vertical="center"/>
      <protection hidden="1"/>
    </xf>
    <xf numFmtId="1" fontId="2" fillId="5" borderId="25" xfId="0" applyNumberFormat="1" applyFont="1" applyFill="1" applyBorder="1" applyAlignment="1" applyProtection="1">
      <alignment horizontal="center" vertical="center"/>
      <protection hidden="1"/>
    </xf>
    <xf numFmtId="1" fontId="2" fillId="0" borderId="26" xfId="0" applyNumberFormat="1" applyFont="1" applyBorder="1" applyAlignment="1" applyProtection="1">
      <alignment horizontal="center" vertical="center"/>
      <protection hidden="1"/>
    </xf>
    <xf numFmtId="1" fontId="2" fillId="5" borderId="26" xfId="0" applyNumberFormat="1" applyFont="1" applyFill="1" applyBorder="1" applyAlignment="1" applyProtection="1">
      <alignment horizontal="center" vertical="center"/>
      <protection hidden="1"/>
    </xf>
    <xf numFmtId="1" fontId="2" fillId="5" borderId="27" xfId="0" applyNumberFormat="1" applyFont="1" applyFill="1" applyBorder="1" applyAlignment="1" applyProtection="1">
      <alignment horizontal="center" vertical="center"/>
      <protection hidden="1"/>
    </xf>
    <xf numFmtId="0" fontId="3" fillId="3" borderId="6" xfId="0" applyFont="1" applyFill="1" applyBorder="1" applyAlignment="1" applyProtection="1">
      <alignment horizontal="center" vertical="center"/>
      <protection hidden="1"/>
    </xf>
    <xf numFmtId="1" fontId="3" fillId="3" borderId="12" xfId="0" applyNumberFormat="1" applyFont="1" applyFill="1" applyBorder="1" applyAlignment="1" applyProtection="1">
      <alignment horizontal="center" vertical="center"/>
      <protection hidden="1"/>
    </xf>
    <xf numFmtId="2" fontId="3" fillId="3" borderId="12" xfId="0" applyNumberFormat="1" applyFont="1" applyFill="1" applyBorder="1" applyAlignment="1" applyProtection="1">
      <alignment horizontal="center" vertical="center"/>
      <protection hidden="1"/>
    </xf>
    <xf numFmtId="1" fontId="3" fillId="3" borderId="6" xfId="0" applyNumberFormat="1" applyFont="1" applyFill="1" applyBorder="1" applyAlignment="1" applyProtection="1">
      <alignment horizontal="center" vertical="center"/>
      <protection hidden="1"/>
    </xf>
    <xf numFmtId="1" fontId="2" fillId="4" borderId="6" xfId="0" applyNumberFormat="1" applyFont="1" applyFill="1" applyBorder="1" applyAlignment="1" applyProtection="1">
      <alignment horizontal="center" vertical="center"/>
      <protection hidden="1"/>
    </xf>
    <xf numFmtId="0" fontId="3" fillId="3" borderId="12" xfId="0" applyFont="1" applyFill="1" applyBorder="1" applyAlignment="1" applyProtection="1">
      <alignment horizontal="center" vertical="center"/>
      <protection hidden="1"/>
    </xf>
    <xf numFmtId="0" fontId="3" fillId="4" borderId="12" xfId="0" applyFont="1" applyFill="1" applyBorder="1" applyAlignment="1" applyProtection="1">
      <alignment horizontal="center" vertical="center"/>
      <protection hidden="1"/>
    </xf>
    <xf numFmtId="1" fontId="3" fillId="3" borderId="13" xfId="0" applyNumberFormat="1" applyFont="1" applyFill="1" applyBorder="1" applyAlignment="1" applyProtection="1">
      <alignment horizontal="center" vertical="center"/>
      <protection hidden="1"/>
    </xf>
    <xf numFmtId="0" fontId="3" fillId="0" borderId="2" xfId="0" applyFont="1" applyBorder="1" applyAlignment="1" applyProtection="1">
      <alignment horizontal="left"/>
      <protection hidden="1"/>
    </xf>
    <xf numFmtId="0" fontId="2" fillId="0" borderId="3" xfId="0" applyFont="1" applyBorder="1" applyAlignment="1" applyProtection="1">
      <alignment horizontal="right"/>
      <protection hidden="1"/>
    </xf>
    <xf numFmtId="0" fontId="3" fillId="0" borderId="4" xfId="0" applyFont="1" applyBorder="1" applyAlignment="1" applyProtection="1">
      <alignment horizontal="right"/>
      <protection hidden="1"/>
    </xf>
    <xf numFmtId="0" fontId="3" fillId="0" borderId="2" xfId="0" applyFont="1" applyBorder="1" applyAlignment="1" applyProtection="1">
      <alignment horizontal="right"/>
      <protection hidden="1"/>
    </xf>
    <xf numFmtId="1" fontId="3" fillId="0" borderId="2" xfId="0" applyNumberFormat="1" applyFont="1" applyBorder="1" applyAlignment="1" applyProtection="1">
      <alignment horizontal="left" vertical="top"/>
      <protection hidden="1"/>
    </xf>
    <xf numFmtId="1" fontId="2" fillId="0" borderId="3" xfId="0" applyNumberFormat="1" applyFont="1" applyBorder="1" applyAlignment="1" applyProtection="1">
      <alignment horizontal="center" vertical="center"/>
      <protection hidden="1"/>
    </xf>
    <xf numFmtId="0" fontId="3" fillId="0" borderId="2" xfId="0" applyFont="1" applyBorder="1" applyProtection="1">
      <protection hidden="1"/>
    </xf>
    <xf numFmtId="0" fontId="2" fillId="0" borderId="3" xfId="0" applyFont="1" applyBorder="1" applyProtection="1">
      <protection hidden="1"/>
    </xf>
    <xf numFmtId="0" fontId="2" fillId="0" borderId="4" xfId="0" applyFont="1" applyBorder="1" applyProtection="1">
      <protection hidden="1"/>
    </xf>
    <xf numFmtId="1" fontId="3" fillId="0" borderId="11" xfId="0" applyNumberFormat="1" applyFont="1" applyBorder="1" applyAlignment="1" applyProtection="1">
      <alignment horizontal="left" vertical="top"/>
      <protection hidden="1"/>
    </xf>
    <xf numFmtId="1" fontId="2" fillId="0" borderId="0" xfId="0" applyNumberFormat="1" applyFont="1" applyBorder="1" applyAlignment="1" applyProtection="1">
      <alignment horizontal="center" vertical="center"/>
      <protection hidden="1"/>
    </xf>
    <xf numFmtId="1" fontId="2" fillId="0" borderId="0" xfId="0" applyNumberFormat="1" applyFont="1" applyAlignment="1" applyProtection="1">
      <alignment horizontal="center" vertical="center"/>
      <protection hidden="1"/>
    </xf>
    <xf numFmtId="0" fontId="4" fillId="0" borderId="0" xfId="0" applyFont="1" applyAlignment="1" applyProtection="1">
      <alignment vertical="center"/>
      <protection hidden="1"/>
    </xf>
    <xf numFmtId="0" fontId="4" fillId="0" borderId="0" xfId="0" applyFont="1" applyProtection="1">
      <protection hidden="1"/>
    </xf>
    <xf numFmtId="1" fontId="9" fillId="0" borderId="2" xfId="1" applyNumberFormat="1" applyFont="1" applyBorder="1" applyAlignment="1" applyProtection="1">
      <alignment horizontal="centerContinuous" vertical="top"/>
      <protection hidden="1"/>
    </xf>
    <xf numFmtId="1" fontId="9" fillId="0" borderId="3" xfId="1" applyNumberFormat="1" applyFont="1" applyBorder="1" applyAlignment="1" applyProtection="1">
      <alignment horizontal="centerContinuous"/>
      <protection hidden="1"/>
    </xf>
    <xf numFmtId="49" fontId="9" fillId="0" borderId="4" xfId="1" applyNumberFormat="1" applyFont="1" applyBorder="1" applyAlignment="1" applyProtection="1">
      <alignment horizontal="centerContinuous" vertical="center"/>
      <protection hidden="1"/>
    </xf>
    <xf numFmtId="1" fontId="2" fillId="4" borderId="11" xfId="0" applyNumberFormat="1" applyFont="1" applyFill="1" applyBorder="1" applyAlignment="1" applyProtection="1">
      <alignment horizontal="center" vertical="center"/>
      <protection hidden="1"/>
    </xf>
    <xf numFmtId="1" fontId="3" fillId="4" borderId="11" xfId="0" applyNumberFormat="1" applyFont="1" applyFill="1" applyBorder="1" applyAlignment="1" applyProtection="1">
      <alignment horizontal="centerContinuous" vertical="center"/>
      <protection hidden="1"/>
    </xf>
    <xf numFmtId="1" fontId="2" fillId="4" borderId="0" xfId="0" applyNumberFormat="1" applyFont="1" applyFill="1" applyBorder="1" applyAlignment="1" applyProtection="1">
      <alignment horizontal="centerContinuous" vertical="center"/>
      <protection hidden="1"/>
    </xf>
    <xf numFmtId="1" fontId="2" fillId="4" borderId="32" xfId="0" applyNumberFormat="1" applyFont="1" applyFill="1" applyBorder="1" applyAlignment="1" applyProtection="1">
      <alignment horizontal="centerContinuous" vertical="center"/>
      <protection hidden="1"/>
    </xf>
    <xf numFmtId="1" fontId="2" fillId="4" borderId="12" xfId="0" applyNumberFormat="1" applyFont="1" applyFill="1" applyBorder="1" applyAlignment="1" applyProtection="1">
      <alignment horizontal="center" vertical="center"/>
      <protection hidden="1"/>
    </xf>
    <xf numFmtId="1" fontId="2" fillId="0" borderId="0" xfId="0" applyNumberFormat="1" applyFont="1" applyBorder="1" applyProtection="1">
      <protection hidden="1"/>
    </xf>
    <xf numFmtId="1" fontId="3" fillId="3" borderId="5" xfId="0" applyNumberFormat="1" applyFont="1" applyFill="1" applyBorder="1" applyAlignment="1" applyProtection="1">
      <alignment horizontal="center" vertical="center" wrapText="1"/>
      <protection hidden="1"/>
    </xf>
    <xf numFmtId="1" fontId="3" fillId="3" borderId="1" xfId="0" applyNumberFormat="1" applyFont="1" applyFill="1" applyBorder="1" applyAlignment="1" applyProtection="1">
      <alignment horizontal="center" vertical="center" wrapText="1"/>
      <protection hidden="1"/>
    </xf>
    <xf numFmtId="1" fontId="3" fillId="3" borderId="9" xfId="0" applyNumberFormat="1" applyFont="1" applyFill="1" applyBorder="1" applyAlignment="1" applyProtection="1">
      <alignment horizontal="center" vertical="center"/>
      <protection hidden="1"/>
    </xf>
    <xf numFmtId="1" fontId="3" fillId="3" borderId="10" xfId="0" applyNumberFormat="1" applyFont="1" applyFill="1" applyBorder="1" applyAlignment="1" applyProtection="1">
      <alignment horizontal="center" vertical="center"/>
      <protection hidden="1"/>
    </xf>
    <xf numFmtId="164" fontId="3" fillId="3" borderId="5" xfId="0" applyNumberFormat="1" applyFont="1" applyFill="1" applyBorder="1" applyAlignment="1" applyProtection="1">
      <alignment horizontal="center" vertical="center"/>
      <protection hidden="1"/>
    </xf>
    <xf numFmtId="1" fontId="2" fillId="4" borderId="8" xfId="0" applyNumberFormat="1" applyFont="1" applyFill="1" applyBorder="1" applyAlignment="1" applyProtection="1">
      <alignment horizontal="center" vertical="center"/>
      <protection hidden="1"/>
    </xf>
    <xf numFmtId="164" fontId="3" fillId="3" borderId="7" xfId="0" applyNumberFormat="1" applyFont="1" applyFill="1" applyBorder="1" applyAlignment="1" applyProtection="1">
      <alignment horizontal="center" vertical="center"/>
      <protection hidden="1"/>
    </xf>
    <xf numFmtId="1" fontId="2" fillId="4" borderId="15" xfId="0" applyNumberFormat="1" applyFont="1" applyFill="1" applyBorder="1" applyAlignment="1" applyProtection="1">
      <alignment horizontal="center" vertical="center"/>
      <protection hidden="1"/>
    </xf>
    <xf numFmtId="1" fontId="2" fillId="4" borderId="20" xfId="0" applyNumberFormat="1" applyFont="1" applyFill="1" applyBorder="1" applyAlignment="1" applyProtection="1">
      <alignment horizontal="center" vertical="center"/>
      <protection hidden="1"/>
    </xf>
    <xf numFmtId="164" fontId="3" fillId="3" borderId="6" xfId="0" applyNumberFormat="1" applyFont="1" applyFill="1" applyBorder="1" applyAlignment="1" applyProtection="1">
      <alignment horizontal="center" vertical="center"/>
      <protection hidden="1"/>
    </xf>
    <xf numFmtId="1" fontId="2" fillId="4" borderId="22" xfId="0" applyNumberFormat="1" applyFont="1" applyFill="1" applyBorder="1" applyAlignment="1" applyProtection="1">
      <alignment horizontal="center" vertical="center"/>
      <protection hidden="1"/>
    </xf>
    <xf numFmtId="1" fontId="2" fillId="4" borderId="23" xfId="0" applyNumberFormat="1" applyFont="1" applyFill="1" applyBorder="1" applyAlignment="1" applyProtection="1">
      <alignment horizontal="center" vertical="center"/>
      <protection hidden="1"/>
    </xf>
    <xf numFmtId="1" fontId="2" fillId="0" borderId="25" xfId="0" applyNumberFormat="1" applyFont="1" applyBorder="1" applyAlignment="1" applyProtection="1">
      <alignment horizontal="center" vertical="center"/>
      <protection hidden="1"/>
    </xf>
    <xf numFmtId="1" fontId="2" fillId="0" borderId="27" xfId="0" applyNumberFormat="1" applyFont="1" applyBorder="1" applyAlignment="1" applyProtection="1">
      <alignment horizontal="center" vertical="center"/>
      <protection hidden="1"/>
    </xf>
    <xf numFmtId="2" fontId="3" fillId="3" borderId="7" xfId="0" applyNumberFormat="1" applyFont="1" applyFill="1" applyBorder="1" applyAlignment="1" applyProtection="1">
      <alignment horizontal="center" vertical="center"/>
      <protection hidden="1"/>
    </xf>
    <xf numFmtId="2" fontId="3" fillId="3" borderId="6" xfId="0" applyNumberFormat="1" applyFont="1" applyFill="1" applyBorder="1" applyAlignment="1" applyProtection="1">
      <alignment horizontal="center" vertical="center"/>
      <protection hidden="1"/>
    </xf>
    <xf numFmtId="0" fontId="3" fillId="3" borderId="28" xfId="0" applyFont="1" applyFill="1" applyBorder="1" applyAlignment="1" applyProtection="1">
      <alignment horizontal="center" vertical="center"/>
      <protection hidden="1"/>
    </xf>
    <xf numFmtId="49" fontId="3" fillId="3" borderId="28" xfId="0" quotePrefix="1" applyNumberFormat="1" applyFont="1" applyFill="1" applyBorder="1" applyAlignment="1" applyProtection="1">
      <alignment horizontal="center" vertical="center"/>
      <protection hidden="1"/>
    </xf>
    <xf numFmtId="0" fontId="3" fillId="5" borderId="2" xfId="0" applyFont="1" applyFill="1" applyBorder="1" applyAlignment="1" applyProtection="1">
      <alignment horizontal="center" vertical="center"/>
      <protection hidden="1"/>
    </xf>
    <xf numFmtId="0" fontId="3" fillId="5" borderId="3" xfId="0" applyFont="1" applyFill="1" applyBorder="1" applyAlignment="1" applyProtection="1">
      <alignment horizontal="center" vertical="center"/>
      <protection hidden="1"/>
    </xf>
    <xf numFmtId="49" fontId="3" fillId="5" borderId="3" xfId="0" quotePrefix="1" applyNumberFormat="1" applyFont="1" applyFill="1" applyBorder="1" applyAlignment="1" applyProtection="1">
      <alignment horizontal="center" vertical="center"/>
      <protection hidden="1"/>
    </xf>
    <xf numFmtId="1" fontId="3" fillId="5" borderId="1" xfId="0" applyNumberFormat="1" applyFont="1" applyFill="1" applyBorder="1" applyAlignment="1" applyProtection="1">
      <alignment horizontal="center" vertical="center" wrapText="1"/>
      <protection hidden="1"/>
    </xf>
    <xf numFmtId="1" fontId="3" fillId="5" borderId="3" xfId="0" applyNumberFormat="1" applyFont="1" applyFill="1" applyBorder="1" applyAlignment="1" applyProtection="1">
      <alignment horizontal="centerContinuous" vertical="center"/>
      <protection hidden="1"/>
    </xf>
    <xf numFmtId="1" fontId="3" fillId="5" borderId="4" xfId="0" applyNumberFormat="1" applyFont="1" applyFill="1" applyBorder="1" applyAlignment="1" applyProtection="1">
      <alignment horizontal="centerContinuous" vertical="center"/>
      <protection hidden="1"/>
    </xf>
    <xf numFmtId="1" fontId="2" fillId="0" borderId="29" xfId="0" applyNumberFormat="1" applyFont="1" applyBorder="1" applyAlignment="1" applyProtection="1">
      <alignment horizontal="center" vertical="center"/>
      <protection hidden="1"/>
    </xf>
    <xf numFmtId="1" fontId="2" fillId="0" borderId="30" xfId="0" applyNumberFormat="1" applyFont="1" applyBorder="1" applyAlignment="1" applyProtection="1">
      <alignment horizontal="center" vertical="center"/>
      <protection hidden="1"/>
    </xf>
    <xf numFmtId="1" fontId="2" fillId="5" borderId="30" xfId="0" applyNumberFormat="1" applyFont="1" applyFill="1" applyBorder="1" applyAlignment="1" applyProtection="1">
      <alignment horizontal="center" vertical="center"/>
      <protection hidden="1"/>
    </xf>
    <xf numFmtId="1" fontId="2" fillId="5" borderId="31" xfId="0" applyNumberFormat="1" applyFont="1" applyFill="1" applyBorder="1" applyAlignment="1" applyProtection="1">
      <alignment horizontal="center" vertical="center"/>
      <protection hidden="1"/>
    </xf>
    <xf numFmtId="1" fontId="2" fillId="0" borderId="0" xfId="0" applyNumberFormat="1" applyFont="1" applyFill="1" applyBorder="1" applyAlignment="1" applyProtection="1">
      <alignment horizontal="center" vertical="center"/>
      <protection hidden="1"/>
    </xf>
    <xf numFmtId="1" fontId="11" fillId="0" borderId="0" xfId="0" applyNumberFormat="1" applyFont="1" applyProtection="1">
      <protection hidden="1"/>
    </xf>
    <xf numFmtId="1" fontId="11" fillId="4" borderId="11" xfId="0" applyNumberFormat="1" applyFont="1" applyFill="1" applyBorder="1" applyAlignment="1" applyProtection="1">
      <alignment horizontal="center" vertical="center"/>
      <protection hidden="1"/>
    </xf>
    <xf numFmtId="1" fontId="11" fillId="4" borderId="12" xfId="0" applyNumberFormat="1" applyFont="1" applyFill="1" applyBorder="1" applyAlignment="1" applyProtection="1">
      <alignment horizontal="center" vertical="center"/>
      <protection hidden="1"/>
    </xf>
    <xf numFmtId="0" fontId="7" fillId="0" borderId="0" xfId="0" applyFont="1" applyProtection="1">
      <protection hidden="1"/>
    </xf>
    <xf numFmtId="0" fontId="3" fillId="3" borderId="1" xfId="0" applyFont="1" applyFill="1" applyBorder="1" applyAlignment="1" applyProtection="1">
      <alignment horizontal="center" vertical="center" wrapText="1"/>
      <protection hidden="1"/>
    </xf>
    <xf numFmtId="1" fontId="2" fillId="0" borderId="0" xfId="0" applyNumberFormat="1" applyFont="1" applyFill="1" applyBorder="1" applyProtection="1">
      <protection hidden="1"/>
    </xf>
    <xf numFmtId="1" fontId="3" fillId="0" borderId="0" xfId="0" applyNumberFormat="1" applyFont="1" applyFill="1" applyBorder="1" applyAlignment="1" applyProtection="1">
      <alignment horizontal="center" vertical="center"/>
      <protection hidden="1"/>
    </xf>
    <xf numFmtId="0" fontId="4" fillId="0" borderId="0" xfId="0" applyFont="1" applyAlignment="1" applyProtection="1">
      <alignment vertical="center"/>
      <protection locked="0" hidden="1"/>
    </xf>
    <xf numFmtId="0" fontId="2" fillId="0" borderId="0" xfId="0" applyFont="1" applyProtection="1">
      <protection locked="0" hidden="1"/>
    </xf>
    <xf numFmtId="1" fontId="2" fillId="0" borderId="0" xfId="0" applyNumberFormat="1" applyFont="1" applyProtection="1">
      <protection locked="0" hidden="1"/>
    </xf>
    <xf numFmtId="0" fontId="4" fillId="0" borderId="0" xfId="0" applyFont="1" applyProtection="1">
      <protection locked="0" hidden="1"/>
    </xf>
    <xf numFmtId="0" fontId="3" fillId="0" borderId="2" xfId="0" applyFont="1" applyBorder="1" applyProtection="1">
      <protection locked="0" hidden="1"/>
    </xf>
    <xf numFmtId="0" fontId="3" fillId="0" borderId="3" xfId="0" applyFont="1" applyBorder="1" applyProtection="1">
      <protection locked="0" hidden="1"/>
    </xf>
    <xf numFmtId="0" fontId="2" fillId="0" borderId="4" xfId="0" applyFont="1" applyBorder="1" applyProtection="1">
      <protection locked="0" hidden="1"/>
    </xf>
    <xf numFmtId="1" fontId="3" fillId="0" borderId="2" xfId="0" applyNumberFormat="1" applyFont="1" applyBorder="1" applyAlignment="1" applyProtection="1">
      <alignment horizontal="left" vertical="top"/>
      <protection locked="0" hidden="1"/>
    </xf>
    <xf numFmtId="1" fontId="2" fillId="0" borderId="3" xfId="0" applyNumberFormat="1" applyFont="1" applyBorder="1" applyAlignment="1" applyProtection="1">
      <alignment horizontal="center" vertical="center"/>
      <protection locked="0" hidden="1"/>
    </xf>
    <xf numFmtId="49" fontId="2" fillId="0" borderId="8" xfId="0" applyNumberFormat="1" applyFont="1" applyBorder="1" applyAlignment="1" applyProtection="1">
      <alignment horizontal="left" vertical="center"/>
      <protection locked="0" hidden="1"/>
    </xf>
    <xf numFmtId="1" fontId="2" fillId="0" borderId="9" xfId="0" applyNumberFormat="1" applyFont="1" applyBorder="1" applyAlignment="1" applyProtection="1">
      <alignment horizontal="center" vertical="center"/>
      <protection locked="0" hidden="1"/>
    </xf>
    <xf numFmtId="1" fontId="2" fillId="0" borderId="10" xfId="0" applyNumberFormat="1" applyFont="1" applyBorder="1" applyAlignment="1" applyProtection="1">
      <alignment horizontal="center" vertical="center"/>
      <protection locked="0" hidden="1"/>
    </xf>
    <xf numFmtId="1" fontId="2" fillId="0" borderId="0" xfId="0" applyNumberFormat="1" applyFont="1" applyAlignment="1" applyProtection="1">
      <alignment horizontal="center" vertical="center"/>
      <protection locked="0" hidden="1"/>
    </xf>
    <xf numFmtId="1" fontId="3" fillId="0" borderId="11" xfId="0" applyNumberFormat="1" applyFont="1" applyBorder="1" applyAlignment="1" applyProtection="1">
      <alignment horizontal="left" vertical="top"/>
      <protection locked="0" hidden="1"/>
    </xf>
    <xf numFmtId="1" fontId="2" fillId="0" borderId="0" xfId="0" applyNumberFormat="1" applyFont="1" applyBorder="1" applyAlignment="1" applyProtection="1">
      <alignment horizontal="center" vertical="center"/>
      <protection locked="0" hidden="1"/>
    </xf>
    <xf numFmtId="49" fontId="9" fillId="0" borderId="2" xfId="1" applyNumberFormat="1" applyFont="1" applyBorder="1" applyProtection="1">
      <protection locked="0" hidden="1"/>
    </xf>
    <xf numFmtId="1" fontId="2" fillId="0" borderId="3" xfId="0" applyNumberFormat="1" applyFont="1" applyBorder="1" applyProtection="1">
      <protection locked="0" hidden="1"/>
    </xf>
    <xf numFmtId="1" fontId="2" fillId="0" borderId="4" xfId="0" applyNumberFormat="1" applyFont="1" applyBorder="1" applyProtection="1">
      <protection locked="0" hidden="1"/>
    </xf>
    <xf numFmtId="49" fontId="9" fillId="0" borderId="12" xfId="1" applyNumberFormat="1" applyFont="1" applyBorder="1" applyProtection="1">
      <protection locked="0" hidden="1"/>
    </xf>
    <xf numFmtId="1" fontId="2" fillId="0" borderId="13" xfId="0" applyNumberFormat="1" applyFont="1" applyBorder="1" applyProtection="1">
      <protection locked="0" hidden="1"/>
    </xf>
    <xf numFmtId="1" fontId="2" fillId="0" borderId="14" xfId="0" applyNumberFormat="1" applyFont="1" applyBorder="1" applyProtection="1">
      <protection locked="0" hidden="1"/>
    </xf>
    <xf numFmtId="0" fontId="3" fillId="0" borderId="2" xfId="0" applyFont="1" applyBorder="1" applyAlignment="1" applyProtection="1">
      <alignment horizontal="right"/>
      <protection locked="0" hidden="1"/>
    </xf>
    <xf numFmtId="0" fontId="3" fillId="0" borderId="3" xfId="0" applyFont="1" applyBorder="1" applyAlignment="1" applyProtection="1">
      <alignment horizontal="right"/>
      <protection locked="0" hidden="1"/>
    </xf>
    <xf numFmtId="0" fontId="3" fillId="0" borderId="4" xfId="0" applyFont="1" applyBorder="1" applyAlignment="1" applyProtection="1">
      <alignment horizontal="right"/>
      <protection locked="0" hidden="1"/>
    </xf>
    <xf numFmtId="164" fontId="3" fillId="0" borderId="1" xfId="0" applyNumberFormat="1" applyFont="1" applyBorder="1" applyAlignment="1" applyProtection="1">
      <alignment horizontal="center"/>
      <protection locked="0" hidden="1"/>
    </xf>
    <xf numFmtId="0" fontId="3" fillId="0" borderId="0" xfId="0" applyFont="1" applyBorder="1" applyAlignment="1" applyProtection="1">
      <alignment horizontal="right"/>
      <protection locked="0" hidden="1"/>
    </xf>
    <xf numFmtId="0" fontId="3" fillId="0" borderId="0" xfId="0" applyFont="1" applyBorder="1" applyAlignment="1" applyProtection="1">
      <alignment horizontal="center"/>
      <protection locked="0" hidden="1"/>
    </xf>
    <xf numFmtId="0" fontId="3" fillId="0" borderId="2" xfId="0" applyFont="1" applyBorder="1" applyAlignment="1" applyProtection="1">
      <alignment horizontal="left"/>
      <protection locked="0" hidden="1"/>
    </xf>
    <xf numFmtId="0" fontId="3" fillId="0" borderId="3" xfId="0" applyFont="1" applyBorder="1" applyAlignment="1" applyProtection="1">
      <alignment horizontal="left"/>
      <protection locked="0" hidden="1"/>
    </xf>
    <xf numFmtId="0" fontId="2" fillId="0" borderId="0" xfId="0" applyFont="1" applyBorder="1" applyAlignment="1" applyProtection="1">
      <alignment horizontal="right"/>
      <protection locked="0" hidden="1"/>
    </xf>
    <xf numFmtId="1" fontId="3" fillId="3" borderId="2" xfId="0" applyNumberFormat="1" applyFont="1" applyFill="1" applyBorder="1" applyAlignment="1" applyProtection="1">
      <alignment horizontal="center" vertical="center" wrapText="1"/>
      <protection locked="0" hidden="1"/>
    </xf>
    <xf numFmtId="0" fontId="3" fillId="3" borderId="5" xfId="0" applyFont="1" applyFill="1" applyBorder="1" applyAlignment="1" applyProtection="1">
      <alignment horizontal="center" vertical="center" wrapText="1"/>
      <protection locked="0" hidden="1"/>
    </xf>
    <xf numFmtId="1" fontId="3" fillId="3" borderId="5" xfId="0" applyNumberFormat="1" applyFont="1" applyFill="1" applyBorder="1" applyAlignment="1" applyProtection="1">
      <alignment horizontal="center" vertical="center" wrapText="1"/>
      <protection locked="0" hidden="1"/>
    </xf>
    <xf numFmtId="0" fontId="3" fillId="3" borderId="24" xfId="0" applyFont="1" applyFill="1" applyBorder="1" applyAlignment="1" applyProtection="1">
      <alignment horizontal="center" vertical="center"/>
      <protection locked="0" hidden="1"/>
    </xf>
    <xf numFmtId="49" fontId="3" fillId="3" borderId="24" xfId="0" quotePrefix="1" applyNumberFormat="1" applyFont="1" applyFill="1" applyBorder="1" applyAlignment="1" applyProtection="1">
      <alignment horizontal="center" vertical="center"/>
      <protection locked="0" hidden="1"/>
    </xf>
    <xf numFmtId="1" fontId="3" fillId="3" borderId="1" xfId="0" applyNumberFormat="1" applyFont="1" applyFill="1" applyBorder="1" applyAlignment="1" applyProtection="1">
      <alignment horizontal="center" vertical="center" wrapText="1"/>
      <protection locked="0" hidden="1"/>
    </xf>
    <xf numFmtId="0" fontId="3" fillId="3" borderId="5" xfId="0" applyFont="1" applyFill="1" applyBorder="1" applyAlignment="1" applyProtection="1">
      <alignment horizontal="center" vertical="center"/>
      <protection locked="0" hidden="1"/>
    </xf>
    <xf numFmtId="1" fontId="3" fillId="3" borderId="5" xfId="0" applyNumberFormat="1" applyFont="1" applyFill="1" applyBorder="1" applyAlignment="1" applyProtection="1">
      <alignment horizontal="center" vertical="center"/>
      <protection locked="0" hidden="1"/>
    </xf>
    <xf numFmtId="1" fontId="2" fillId="4" borderId="8" xfId="0" applyNumberFormat="1" applyFont="1" applyFill="1" applyBorder="1" applyAlignment="1" applyProtection="1">
      <alignment horizontal="center" vertical="center"/>
      <protection locked="0" hidden="1"/>
    </xf>
    <xf numFmtId="0" fontId="3" fillId="3" borderId="7" xfId="0" applyFont="1" applyFill="1" applyBorder="1" applyAlignment="1" applyProtection="1">
      <alignment horizontal="center" vertical="center"/>
      <protection locked="0" hidden="1"/>
    </xf>
    <xf numFmtId="1" fontId="3" fillId="3" borderId="7" xfId="0" applyNumberFormat="1" applyFont="1" applyFill="1" applyBorder="1" applyAlignment="1" applyProtection="1">
      <alignment horizontal="center" vertical="center"/>
      <protection locked="0" hidden="1"/>
    </xf>
    <xf numFmtId="1" fontId="2" fillId="4" borderId="11" xfId="0" applyNumberFormat="1" applyFont="1" applyFill="1" applyBorder="1" applyAlignment="1" applyProtection="1">
      <alignment horizontal="center" vertical="center"/>
      <protection locked="0" hidden="1"/>
    </xf>
    <xf numFmtId="0" fontId="3" fillId="3" borderId="6" xfId="0" applyFont="1" applyFill="1" applyBorder="1" applyAlignment="1" applyProtection="1">
      <alignment horizontal="center" vertical="center"/>
      <protection locked="0" hidden="1"/>
    </xf>
    <xf numFmtId="1" fontId="3" fillId="3" borderId="6" xfId="0" applyNumberFormat="1" applyFont="1" applyFill="1" applyBorder="1" applyAlignment="1" applyProtection="1">
      <alignment horizontal="center" vertical="center"/>
      <protection locked="0" hidden="1"/>
    </xf>
    <xf numFmtId="1" fontId="2" fillId="4" borderId="12" xfId="0" applyNumberFormat="1" applyFont="1" applyFill="1" applyBorder="1" applyAlignment="1" applyProtection="1">
      <alignment horizontal="center" vertical="center"/>
      <protection locked="0" hidden="1"/>
    </xf>
    <xf numFmtId="1" fontId="10" fillId="0" borderId="0" xfId="0" applyNumberFormat="1" applyFont="1" applyFill="1" applyBorder="1" applyAlignment="1" applyProtection="1">
      <alignment horizontal="center" vertical="center" wrapText="1"/>
      <protection locked="0" hidden="1"/>
    </xf>
    <xf numFmtId="49" fontId="3" fillId="3" borderId="2" xfId="0" quotePrefix="1" applyNumberFormat="1" applyFont="1" applyFill="1" applyBorder="1" applyAlignment="1" applyProtection="1">
      <alignment horizontal="center" vertical="center"/>
      <protection hidden="1"/>
    </xf>
    <xf numFmtId="2" fontId="2" fillId="3" borderId="37" xfId="0" applyNumberFormat="1" applyFont="1" applyFill="1" applyBorder="1" applyAlignment="1" applyProtection="1">
      <alignment horizontal="center" vertical="center"/>
      <protection hidden="1"/>
    </xf>
    <xf numFmtId="1" fontId="2" fillId="0" borderId="40" xfId="0" applyNumberFormat="1" applyFont="1" applyBorder="1" applyAlignment="1" applyProtection="1">
      <alignment horizontal="center" vertical="center"/>
      <protection hidden="1"/>
    </xf>
    <xf numFmtId="2" fontId="2" fillId="3" borderId="38" xfId="0" applyNumberFormat="1" applyFont="1" applyFill="1" applyBorder="1" applyAlignment="1" applyProtection="1">
      <alignment horizontal="center" vertical="center"/>
      <protection hidden="1"/>
    </xf>
    <xf numFmtId="1" fontId="2" fillId="5" borderId="41" xfId="0" applyNumberFormat="1" applyFont="1" applyFill="1" applyBorder="1" applyAlignment="1" applyProtection="1">
      <alignment horizontal="center" vertical="center"/>
      <protection hidden="1"/>
    </xf>
    <xf numFmtId="1" fontId="2" fillId="0" borderId="41" xfId="0" applyNumberFormat="1" applyFont="1" applyBorder="1" applyAlignment="1" applyProtection="1">
      <alignment horizontal="center" vertical="center"/>
      <protection hidden="1"/>
    </xf>
    <xf numFmtId="2" fontId="2" fillId="3" borderId="39" xfId="0" applyNumberFormat="1" applyFont="1" applyFill="1" applyBorder="1" applyAlignment="1" applyProtection="1">
      <alignment horizontal="center" vertical="center"/>
      <protection hidden="1"/>
    </xf>
    <xf numFmtId="1" fontId="2" fillId="0" borderId="42" xfId="0" applyNumberFormat="1" applyFont="1" applyBorder="1" applyAlignment="1" applyProtection="1">
      <alignment horizontal="center" vertical="center"/>
      <protection hidden="1"/>
    </xf>
    <xf numFmtId="1" fontId="2" fillId="5" borderId="42" xfId="0" applyNumberFormat="1" applyFont="1" applyFill="1" applyBorder="1" applyAlignment="1" applyProtection="1">
      <alignment horizontal="center" vertical="center"/>
      <protection hidden="1"/>
    </xf>
    <xf numFmtId="2" fontId="2" fillId="3" borderId="24" xfId="0" applyNumberFormat="1" applyFont="1" applyFill="1" applyBorder="1" applyAlignment="1" applyProtection="1">
      <alignment horizontal="center" vertical="center"/>
      <protection hidden="1"/>
    </xf>
    <xf numFmtId="1" fontId="2" fillId="5" borderId="43" xfId="0" applyNumberFormat="1" applyFont="1" applyFill="1" applyBorder="1" applyAlignment="1" applyProtection="1">
      <alignment horizontal="center" vertical="center"/>
      <protection hidden="1"/>
    </xf>
    <xf numFmtId="1" fontId="2" fillId="0" borderId="43" xfId="0" applyNumberFormat="1" applyFont="1" applyBorder="1" applyAlignment="1" applyProtection="1">
      <alignment horizontal="center" vertical="center"/>
      <protection hidden="1"/>
    </xf>
    <xf numFmtId="0" fontId="3" fillId="0" borderId="1" xfId="0" applyFont="1" applyFill="1" applyBorder="1" applyAlignment="1" applyProtection="1">
      <alignment horizontal="center"/>
      <protection hidden="1"/>
    </xf>
    <xf numFmtId="0" fontId="3" fillId="4" borderId="10" xfId="0" applyFont="1" applyFill="1" applyBorder="1" applyAlignment="1" applyProtection="1">
      <alignment horizontal="center" vertical="center"/>
      <protection hidden="1"/>
    </xf>
    <xf numFmtId="0" fontId="3" fillId="3" borderId="8" xfId="0" applyFont="1" applyFill="1" applyBorder="1" applyAlignment="1" applyProtection="1">
      <alignment horizontal="center" vertical="center"/>
      <protection hidden="1"/>
    </xf>
    <xf numFmtId="0" fontId="13" fillId="0" borderId="37" xfId="0" applyFont="1" applyFill="1" applyBorder="1" applyAlignment="1" applyProtection="1">
      <alignment horizontal="center" vertical="center"/>
      <protection hidden="1"/>
    </xf>
    <xf numFmtId="0" fontId="13" fillId="0" borderId="39" xfId="0" applyFont="1" applyFill="1" applyBorder="1" applyAlignment="1" applyProtection="1">
      <alignment horizontal="center" vertical="center"/>
      <protection hidden="1"/>
    </xf>
    <xf numFmtId="0" fontId="13" fillId="0" borderId="24" xfId="0" applyFont="1" applyFill="1" applyBorder="1" applyAlignment="1" applyProtection="1">
      <alignment horizontal="center" vertical="center"/>
      <protection hidden="1"/>
    </xf>
    <xf numFmtId="0" fontId="2" fillId="0" borderId="0" xfId="0" applyFont="1" applyFill="1" applyBorder="1" applyProtection="1">
      <protection hidden="1"/>
    </xf>
    <xf numFmtId="49" fontId="9" fillId="0" borderId="0" xfId="1" applyNumberFormat="1" applyFont="1" applyBorder="1" applyAlignment="1" applyProtection="1">
      <alignment vertical="center"/>
      <protection hidden="1"/>
    </xf>
    <xf numFmtId="0" fontId="3" fillId="0" borderId="0" xfId="0" applyFont="1" applyFill="1" applyBorder="1" applyAlignment="1" applyProtection="1">
      <alignment horizontal="centerContinuous" vertical="center"/>
      <protection hidden="1"/>
    </xf>
    <xf numFmtId="0" fontId="14" fillId="6" borderId="2" xfId="0" applyFont="1" applyFill="1" applyBorder="1" applyAlignment="1" applyProtection="1">
      <alignment horizontal="centerContinuous" vertical="center"/>
      <protection hidden="1"/>
    </xf>
    <xf numFmtId="0" fontId="3" fillId="6" borderId="3" xfId="0" applyFont="1" applyFill="1" applyBorder="1" applyAlignment="1" applyProtection="1">
      <alignment horizontal="centerContinuous" vertical="center"/>
      <protection hidden="1"/>
    </xf>
    <xf numFmtId="0" fontId="3" fillId="6" borderId="4" xfId="0" applyFont="1" applyFill="1" applyBorder="1" applyAlignment="1" applyProtection="1">
      <alignment horizontal="centerContinuous" vertical="center"/>
      <protection hidden="1"/>
    </xf>
    <xf numFmtId="0" fontId="3" fillId="3" borderId="57" xfId="0" applyFont="1" applyFill="1" applyBorder="1" applyAlignment="1" applyProtection="1">
      <alignment horizontal="center" vertical="center"/>
      <protection hidden="1"/>
    </xf>
    <xf numFmtId="14" fontId="3" fillId="3" borderId="5" xfId="0" applyNumberFormat="1" applyFont="1" applyFill="1" applyBorder="1" applyAlignment="1" applyProtection="1">
      <alignment horizontal="centerContinuous" vertical="center"/>
      <protection hidden="1"/>
    </xf>
    <xf numFmtId="0" fontId="3" fillId="0" borderId="0" xfId="0" applyFont="1" applyFill="1" applyBorder="1" applyAlignment="1" applyProtection="1">
      <alignment horizontal="center" vertical="center"/>
      <protection hidden="1"/>
    </xf>
    <xf numFmtId="49" fontId="3" fillId="0" borderId="0" xfId="0" quotePrefix="1" applyNumberFormat="1" applyFont="1" applyFill="1" applyBorder="1" applyAlignment="1" applyProtection="1">
      <alignment horizontal="center" vertical="center"/>
      <protection hidden="1"/>
    </xf>
    <xf numFmtId="0" fontId="3" fillId="3" borderId="52" xfId="0" applyFont="1" applyFill="1" applyBorder="1" applyAlignment="1" applyProtection="1">
      <alignment horizontal="center" vertical="center"/>
      <protection hidden="1"/>
    </xf>
    <xf numFmtId="0" fontId="3" fillId="3" borderId="14" xfId="0" applyFont="1" applyFill="1" applyBorder="1" applyAlignment="1" applyProtection="1">
      <alignment horizontal="centerContinuous" vertical="center"/>
      <protection hidden="1"/>
    </xf>
    <xf numFmtId="0" fontId="3" fillId="3" borderId="2" xfId="0" applyFont="1" applyFill="1" applyBorder="1" applyAlignment="1" applyProtection="1">
      <alignment horizontal="center" vertical="center" wrapText="1"/>
      <protection hidden="1"/>
    </xf>
    <xf numFmtId="0" fontId="3" fillId="3" borderId="56" xfId="0" applyFont="1" applyFill="1" applyBorder="1" applyAlignment="1" applyProtection="1">
      <alignment horizontal="center" vertical="center" wrapText="1"/>
      <protection hidden="1"/>
    </xf>
    <xf numFmtId="0" fontId="2" fillId="0" borderId="53" xfId="0" applyFont="1" applyFill="1" applyBorder="1" applyAlignment="1" applyProtection="1">
      <alignment horizontal="center" vertical="center"/>
      <protection hidden="1"/>
    </xf>
    <xf numFmtId="0" fontId="2" fillId="0" borderId="37" xfId="0" applyFont="1" applyFill="1" applyBorder="1" applyAlignment="1" applyProtection="1">
      <alignment horizontal="center" vertical="center"/>
      <protection hidden="1"/>
    </xf>
    <xf numFmtId="0" fontId="2" fillId="0" borderId="45" xfId="0" applyFont="1" applyFill="1" applyBorder="1" applyAlignment="1" applyProtection="1">
      <alignment horizontal="center" vertical="center"/>
      <protection hidden="1"/>
    </xf>
    <xf numFmtId="0" fontId="2" fillId="0" borderId="47" xfId="0" applyFont="1" applyFill="1" applyBorder="1" applyAlignment="1" applyProtection="1">
      <alignment horizontal="center" vertical="center"/>
      <protection hidden="1"/>
    </xf>
    <xf numFmtId="0" fontId="2" fillId="0" borderId="54" xfId="0" applyFont="1" applyFill="1" applyBorder="1" applyAlignment="1" applyProtection="1">
      <alignment horizontal="center" vertical="center"/>
      <protection hidden="1"/>
    </xf>
    <xf numFmtId="0" fontId="2" fillId="0" borderId="39" xfId="0" applyFont="1" applyFill="1" applyBorder="1" applyAlignment="1" applyProtection="1">
      <alignment horizontal="center" vertical="center"/>
      <protection hidden="1"/>
    </xf>
    <xf numFmtId="0" fontId="2" fillId="0" borderId="46" xfId="0" applyFont="1" applyFill="1" applyBorder="1" applyAlignment="1" applyProtection="1">
      <alignment horizontal="center" vertical="center"/>
      <protection hidden="1"/>
    </xf>
    <xf numFmtId="0" fontId="2" fillId="0" borderId="48" xfId="0" applyFont="1" applyFill="1" applyBorder="1" applyAlignment="1" applyProtection="1">
      <alignment horizontal="center" vertical="center"/>
      <protection hidden="1"/>
    </xf>
    <xf numFmtId="0" fontId="2" fillId="0" borderId="55" xfId="0" applyFont="1" applyFill="1" applyBorder="1" applyAlignment="1" applyProtection="1">
      <alignment horizontal="center" vertical="center"/>
      <protection hidden="1"/>
    </xf>
    <xf numFmtId="0" fontId="2" fillId="0" borderId="24" xfId="0" applyFont="1" applyFill="1" applyBorder="1" applyAlignment="1" applyProtection="1">
      <alignment horizontal="center" vertical="center"/>
      <protection hidden="1"/>
    </xf>
    <xf numFmtId="0" fontId="2" fillId="0" borderId="44" xfId="0" applyFont="1" applyFill="1" applyBorder="1" applyAlignment="1" applyProtection="1">
      <alignment horizontal="center" vertical="center"/>
      <protection hidden="1"/>
    </xf>
    <xf numFmtId="0" fontId="2" fillId="0" borderId="49" xfId="0" applyFont="1" applyFill="1" applyBorder="1" applyAlignment="1" applyProtection="1">
      <alignment horizontal="center" vertical="center"/>
      <protection hidden="1"/>
    </xf>
    <xf numFmtId="0" fontId="14" fillId="6" borderId="2" xfId="0" applyFont="1" applyFill="1" applyBorder="1" applyAlignment="1" applyProtection="1">
      <alignment horizontal="centerContinuous"/>
      <protection hidden="1"/>
    </xf>
    <xf numFmtId="0" fontId="3" fillId="3" borderId="50" xfId="0" applyFont="1" applyFill="1" applyBorder="1" applyAlignment="1" applyProtection="1">
      <alignment horizontal="centerContinuous" vertical="center"/>
      <protection hidden="1"/>
    </xf>
    <xf numFmtId="14" fontId="3" fillId="3" borderId="51" xfId="0" applyNumberFormat="1" applyFont="1" applyFill="1" applyBorder="1" applyAlignment="1" applyProtection="1">
      <alignment horizontal="centerContinuous" vertical="center"/>
      <protection hidden="1"/>
    </xf>
    <xf numFmtId="1" fontId="3" fillId="0" borderId="0" xfId="0" applyNumberFormat="1" applyFont="1" applyBorder="1" applyAlignment="1" applyProtection="1">
      <alignment horizontal="left" vertical="top"/>
      <protection hidden="1"/>
    </xf>
    <xf numFmtId="1" fontId="2" fillId="0" borderId="5" xfId="0" applyNumberFormat="1" applyFont="1" applyFill="1" applyBorder="1" applyAlignment="1" applyProtection="1">
      <alignment horizontal="center" vertical="center"/>
      <protection hidden="1"/>
    </xf>
    <xf numFmtId="0" fontId="3" fillId="3" borderId="14" xfId="0" applyFont="1" applyFill="1" applyBorder="1" applyAlignment="1" applyProtection="1">
      <alignment horizontal="center" vertical="center"/>
      <protection hidden="1"/>
    </xf>
    <xf numFmtId="49" fontId="9" fillId="0" borderId="0" xfId="1" applyNumberFormat="1" applyFont="1" applyBorder="1" applyAlignment="1" applyProtection="1">
      <protection hidden="1"/>
    </xf>
    <xf numFmtId="49" fontId="2" fillId="0" borderId="0" xfId="0" applyNumberFormat="1" applyFont="1" applyBorder="1" applyAlignment="1" applyProtection="1">
      <alignment vertical="center"/>
      <protection hidden="1"/>
    </xf>
    <xf numFmtId="0" fontId="3" fillId="6" borderId="2" xfId="0" applyFont="1" applyFill="1" applyBorder="1" applyAlignment="1" applyProtection="1">
      <alignment horizontal="centerContinuous"/>
      <protection hidden="1"/>
    </xf>
    <xf numFmtId="0" fontId="3" fillId="6" borderId="4" xfId="0" applyFont="1" applyFill="1" applyBorder="1" applyAlignment="1" applyProtection="1">
      <alignment horizontal="centerContinuous"/>
      <protection hidden="1"/>
    </xf>
    <xf numFmtId="1" fontId="3" fillId="5" borderId="7" xfId="0" applyNumberFormat="1" applyFont="1" applyFill="1" applyBorder="1" applyAlignment="1" applyProtection="1">
      <alignment horizontal="center" vertical="center"/>
      <protection hidden="1"/>
    </xf>
    <xf numFmtId="0" fontId="2" fillId="0" borderId="0" xfId="0" applyFont="1" applyAlignment="1" applyProtection="1">
      <alignment vertical="center"/>
      <protection hidden="1"/>
    </xf>
    <xf numFmtId="1" fontId="2" fillId="0" borderId="0" xfId="0" applyNumberFormat="1" applyFont="1" applyAlignment="1" applyProtection="1">
      <alignment vertical="center"/>
      <protection hidden="1"/>
    </xf>
    <xf numFmtId="0" fontId="12" fillId="0" borderId="0" xfId="0" applyFont="1" applyProtection="1">
      <protection hidden="1"/>
    </xf>
    <xf numFmtId="0" fontId="12" fillId="0" borderId="0" xfId="0" applyFont="1" applyAlignment="1" applyProtection="1">
      <alignment horizontal="center" vertical="top"/>
      <protection hidden="1"/>
    </xf>
    <xf numFmtId="1" fontId="12" fillId="0" borderId="0" xfId="0" applyNumberFormat="1" applyFont="1" applyAlignment="1" applyProtection="1">
      <alignment horizontal="center" vertical="top"/>
      <protection hidden="1"/>
    </xf>
    <xf numFmtId="0" fontId="3" fillId="0" borderId="0" xfId="0" applyFont="1" applyProtection="1">
      <protection hidden="1"/>
    </xf>
    <xf numFmtId="0" fontId="7" fillId="0" borderId="0" xfId="0" applyFont="1" applyAlignment="1" applyProtection="1">
      <alignment horizontal="center" vertical="top"/>
      <protection hidden="1"/>
    </xf>
    <xf numFmtId="0" fontId="3" fillId="0" borderId="0" xfId="0" applyFont="1" applyAlignment="1" applyProtection="1">
      <alignment horizontal="right" vertical="top"/>
      <protection hidden="1"/>
    </xf>
    <xf numFmtId="1" fontId="2" fillId="0" borderId="1" xfId="0" applyNumberFormat="1" applyFont="1" applyBorder="1" applyAlignment="1" applyProtection="1">
      <alignment horizontal="left" vertical="top"/>
      <protection hidden="1"/>
    </xf>
    <xf numFmtId="1" fontId="9" fillId="0" borderId="1" xfId="1" applyNumberFormat="1" applyFont="1" applyBorder="1" applyAlignment="1" applyProtection="1">
      <alignment horizontal="left" vertical="top"/>
      <protection hidden="1"/>
    </xf>
    <xf numFmtId="0" fontId="3" fillId="2" borderId="1" xfId="0" applyFont="1" applyFill="1" applyBorder="1" applyAlignment="1" applyProtection="1">
      <alignment horizontal="center" vertical="center"/>
      <protection hidden="1"/>
    </xf>
    <xf numFmtId="0" fontId="9" fillId="0" borderId="1" xfId="1" applyFont="1" applyBorder="1" applyAlignment="1" applyProtection="1">
      <alignment horizontal="center" vertical="center"/>
      <protection hidden="1"/>
    </xf>
    <xf numFmtId="0" fontId="18" fillId="0" borderId="0" xfId="0" applyFont="1" applyProtection="1">
      <protection hidden="1"/>
    </xf>
    <xf numFmtId="0" fontId="3" fillId="8" borderId="1" xfId="0" applyFont="1" applyFill="1" applyBorder="1" applyAlignment="1">
      <alignment horizontal="center"/>
    </xf>
    <xf numFmtId="0" fontId="3" fillId="3" borderId="32" xfId="0" applyFont="1" applyFill="1" applyBorder="1" applyAlignment="1" applyProtection="1">
      <alignment horizontal="center" vertical="center"/>
      <protection locked="0" hidden="1"/>
    </xf>
    <xf numFmtId="0" fontId="3" fillId="3" borderId="0" xfId="0" applyFont="1" applyFill="1" applyBorder="1" applyAlignment="1" applyProtection="1">
      <alignment horizontal="center" vertical="center"/>
      <protection locked="0" hidden="1"/>
    </xf>
    <xf numFmtId="0" fontId="3" fillId="3" borderId="1" xfId="0" applyFont="1" applyFill="1" applyBorder="1" applyAlignment="1" applyProtection="1">
      <alignment horizontal="center" vertical="center"/>
      <protection locked="0" hidden="1"/>
    </xf>
    <xf numFmtId="49" fontId="3" fillId="3" borderId="1" xfId="0" quotePrefix="1" applyNumberFormat="1" applyFont="1" applyFill="1" applyBorder="1" applyAlignment="1" applyProtection="1">
      <alignment horizontal="center" vertical="center"/>
      <protection locked="0" hidden="1"/>
    </xf>
    <xf numFmtId="1" fontId="2" fillId="0" borderId="58" xfId="0" applyNumberFormat="1" applyFont="1" applyBorder="1" applyAlignment="1" applyProtection="1">
      <alignment horizontal="center" vertical="center"/>
      <protection hidden="1"/>
    </xf>
    <xf numFmtId="1" fontId="2" fillId="0" borderId="59" xfId="0" applyNumberFormat="1" applyFont="1" applyBorder="1" applyAlignment="1" applyProtection="1">
      <alignment horizontal="center" vertical="center"/>
      <protection hidden="1"/>
    </xf>
    <xf numFmtId="1" fontId="2" fillId="0" borderId="60" xfId="0" applyNumberFormat="1" applyFont="1" applyBorder="1" applyAlignment="1" applyProtection="1">
      <alignment horizontal="center" vertical="center"/>
      <protection hidden="1"/>
    </xf>
    <xf numFmtId="1" fontId="2" fillId="5" borderId="21" xfId="0" applyNumberFormat="1" applyFont="1" applyFill="1" applyBorder="1" applyAlignment="1" applyProtection="1">
      <alignment horizontal="center" vertical="center"/>
      <protection hidden="1"/>
    </xf>
    <xf numFmtId="0" fontId="3" fillId="3" borderId="1" xfId="0" applyFont="1" applyFill="1" applyBorder="1" applyAlignment="1" applyProtection="1">
      <alignment horizontal="center" vertical="center" wrapText="1"/>
      <protection locked="0" hidden="1"/>
    </xf>
    <xf numFmtId="0" fontId="3" fillId="3" borderId="13" xfId="0" applyFont="1" applyFill="1" applyBorder="1" applyAlignment="1" applyProtection="1">
      <alignment horizontal="center" vertical="center"/>
      <protection locked="0" hidden="1"/>
    </xf>
    <xf numFmtId="0" fontId="3" fillId="3" borderId="14" xfId="0" applyFont="1" applyFill="1" applyBorder="1" applyAlignment="1" applyProtection="1">
      <alignment horizontal="center" vertical="center"/>
      <protection locked="0" hidden="1"/>
    </xf>
    <xf numFmtId="1" fontId="3" fillId="3" borderId="32" xfId="0" applyNumberFormat="1" applyFont="1" applyFill="1" applyBorder="1" applyAlignment="1" applyProtection="1">
      <alignment horizontal="center" vertical="center"/>
      <protection locked="0" hidden="1"/>
    </xf>
    <xf numFmtId="1" fontId="3" fillId="3" borderId="14" xfId="0" applyNumberFormat="1" applyFont="1" applyFill="1" applyBorder="1" applyAlignment="1" applyProtection="1">
      <alignment horizontal="center" vertical="center"/>
      <protection locked="0" hidden="1"/>
    </xf>
    <xf numFmtId="0" fontId="3" fillId="3" borderId="3"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1" fontId="3" fillId="3" borderId="4" xfId="0" applyNumberFormat="1" applyFont="1" applyFill="1" applyBorder="1" applyAlignment="1" applyProtection="1">
      <alignment horizontal="center" vertical="center" wrapText="1"/>
      <protection locked="0" hidden="1"/>
    </xf>
    <xf numFmtId="1" fontId="2" fillId="0" borderId="7" xfId="0" applyNumberFormat="1" applyFont="1" applyFill="1" applyBorder="1" applyAlignment="1" applyProtection="1">
      <alignment horizontal="center" vertical="center"/>
      <protection hidden="1"/>
    </xf>
    <xf numFmtId="1" fontId="2" fillId="0" borderId="6" xfId="0" applyNumberFormat="1" applyFont="1" applyFill="1" applyBorder="1" applyAlignment="1" applyProtection="1">
      <alignment horizontal="center" vertical="center"/>
      <protection hidden="1"/>
    </xf>
    <xf numFmtId="0" fontId="2" fillId="6" borderId="5" xfId="0" applyFont="1" applyFill="1" applyBorder="1" applyProtection="1">
      <protection locked="0" hidden="1"/>
    </xf>
    <xf numFmtId="0" fontId="2" fillId="6" borderId="7" xfId="0" applyFont="1" applyFill="1" applyBorder="1" applyProtection="1">
      <protection locked="0" hidden="1"/>
    </xf>
    <xf numFmtId="0" fontId="2" fillId="6" borderId="6" xfId="0" applyFont="1" applyFill="1" applyBorder="1" applyProtection="1">
      <protection locked="0" hidden="1"/>
    </xf>
    <xf numFmtId="0" fontId="3" fillId="3" borderId="9" xfId="0" applyFont="1" applyFill="1" applyBorder="1" applyAlignment="1" applyProtection="1">
      <alignment horizontal="center" vertical="center"/>
      <protection locked="0" hidden="1"/>
    </xf>
    <xf numFmtId="0" fontId="3" fillId="3" borderId="10" xfId="0" applyFont="1" applyFill="1" applyBorder="1" applyAlignment="1" applyProtection="1">
      <alignment horizontal="center" vertical="center"/>
      <protection locked="0" hidden="1"/>
    </xf>
    <xf numFmtId="1" fontId="3" fillId="3" borderId="10" xfId="0" applyNumberFormat="1" applyFont="1" applyFill="1" applyBorder="1" applyAlignment="1" applyProtection="1">
      <alignment horizontal="center" vertical="center"/>
      <protection locked="0" hidden="1"/>
    </xf>
    <xf numFmtId="1" fontId="9" fillId="0" borderId="1" xfId="1" applyNumberFormat="1" applyFont="1" applyBorder="1" applyAlignment="1" applyProtection="1">
      <alignment horizontal="centerContinuous" vertical="top"/>
      <protection hidden="1"/>
    </xf>
    <xf numFmtId="0" fontId="2" fillId="0" borderId="62" xfId="0" applyFont="1" applyFill="1" applyBorder="1" applyAlignment="1" applyProtection="1">
      <alignment horizontal="center" vertical="center"/>
      <protection hidden="1"/>
    </xf>
    <xf numFmtId="0" fontId="2" fillId="0" borderId="63" xfId="0" applyFont="1" applyFill="1" applyBorder="1" applyAlignment="1" applyProtection="1">
      <alignment horizontal="center" vertical="center"/>
      <protection hidden="1"/>
    </xf>
    <xf numFmtId="0" fontId="2" fillId="0" borderId="64" xfId="0" applyFont="1" applyFill="1" applyBorder="1" applyAlignment="1" applyProtection="1">
      <alignment horizontal="center" vertical="center"/>
      <protection hidden="1"/>
    </xf>
    <xf numFmtId="0" fontId="3" fillId="3" borderId="9" xfId="0" applyFont="1" applyFill="1" applyBorder="1" applyAlignment="1" applyProtection="1">
      <alignment horizontal="centerContinuous" vertical="center"/>
      <protection hidden="1"/>
    </xf>
    <xf numFmtId="14" fontId="3" fillId="3" borderId="13" xfId="0" applyNumberFormat="1" applyFont="1" applyFill="1" applyBorder="1" applyAlignment="1" applyProtection="1">
      <alignment horizontal="centerContinuous" vertical="center"/>
      <protection hidden="1"/>
    </xf>
    <xf numFmtId="0" fontId="3" fillId="3" borderId="65" xfId="0" applyFont="1" applyFill="1" applyBorder="1" applyAlignment="1" applyProtection="1">
      <alignment horizontal="center" vertical="center"/>
      <protection hidden="1"/>
    </xf>
    <xf numFmtId="0" fontId="3" fillId="3" borderId="66" xfId="0" applyFont="1" applyFill="1" applyBorder="1" applyAlignment="1" applyProtection="1">
      <alignment horizontal="center" vertical="center"/>
      <protection hidden="1"/>
    </xf>
    <xf numFmtId="0" fontId="3" fillId="3" borderId="61" xfId="0" applyFont="1" applyFill="1" applyBorder="1" applyAlignment="1" applyProtection="1">
      <alignment horizontal="center" vertical="center" wrapText="1"/>
      <protection hidden="1"/>
    </xf>
    <xf numFmtId="0" fontId="2" fillId="0" borderId="0" xfId="0" applyFont="1" applyAlignment="1" applyProtection="1">
      <alignment horizontal="left"/>
      <protection hidden="1"/>
    </xf>
    <xf numFmtId="0" fontId="17" fillId="0" borderId="0" xfId="0" applyFont="1" applyBorder="1" applyAlignment="1" applyProtection="1">
      <alignment vertical="top" wrapText="1"/>
      <protection hidden="1"/>
    </xf>
    <xf numFmtId="0" fontId="15" fillId="7" borderId="68" xfId="0" applyFont="1" applyFill="1" applyBorder="1" applyAlignment="1" applyProtection="1">
      <alignment horizontal="center" vertical="center"/>
      <protection hidden="1"/>
    </xf>
    <xf numFmtId="0" fontId="15" fillId="7" borderId="69" xfId="0" applyFont="1" applyFill="1" applyBorder="1" applyAlignment="1" applyProtection="1">
      <alignment horizontal="center" vertical="center"/>
      <protection hidden="1"/>
    </xf>
    <xf numFmtId="0" fontId="16" fillId="5" borderId="70" xfId="1" applyFont="1" applyFill="1" applyBorder="1" applyAlignment="1" applyProtection="1">
      <alignment horizontal="center" vertical="top"/>
      <protection hidden="1"/>
    </xf>
    <xf numFmtId="0" fontId="12" fillId="0" borderId="71" xfId="0" applyFont="1" applyBorder="1" applyAlignment="1" applyProtection="1">
      <alignment horizontal="center" vertical="top"/>
      <protection hidden="1"/>
    </xf>
    <xf numFmtId="0" fontId="16" fillId="5" borderId="73" xfId="1" applyFont="1" applyFill="1" applyBorder="1" applyAlignment="1" applyProtection="1">
      <alignment horizontal="center" vertical="top"/>
      <protection hidden="1"/>
    </xf>
    <xf numFmtId="0" fontId="2" fillId="0" borderId="74" xfId="0" applyFont="1" applyBorder="1" applyProtection="1">
      <protection hidden="1"/>
    </xf>
    <xf numFmtId="0" fontId="16" fillId="5" borderId="75" xfId="1" applyFont="1" applyFill="1" applyBorder="1" applyAlignment="1" applyProtection="1">
      <alignment horizontal="center" vertical="top"/>
      <protection hidden="1"/>
    </xf>
    <xf numFmtId="0" fontId="16" fillId="0" borderId="50" xfId="1" applyFont="1" applyBorder="1" applyAlignment="1" applyProtection="1">
      <alignment horizontal="center" vertical="top"/>
      <protection hidden="1"/>
    </xf>
    <xf numFmtId="0" fontId="12" fillId="0" borderId="50" xfId="0" applyFont="1" applyBorder="1" applyAlignment="1" applyProtection="1">
      <alignment horizontal="center" vertical="top"/>
      <protection hidden="1"/>
    </xf>
    <xf numFmtId="0" fontId="12" fillId="0" borderId="76" xfId="0" applyFont="1" applyBorder="1" applyAlignment="1" applyProtection="1">
      <alignment horizontal="center" vertical="top"/>
      <protection hidden="1"/>
    </xf>
    <xf numFmtId="0" fontId="16" fillId="5" borderId="77" xfId="1" applyFont="1" applyFill="1" applyBorder="1" applyAlignment="1" applyProtection="1">
      <alignment horizontal="center" vertical="top"/>
      <protection hidden="1"/>
    </xf>
    <xf numFmtId="0" fontId="15" fillId="7" borderId="78" xfId="0" applyFont="1" applyFill="1" applyBorder="1" applyAlignment="1" applyProtection="1">
      <alignment horizontal="center" vertical="center"/>
      <protection hidden="1"/>
    </xf>
    <xf numFmtId="0" fontId="15" fillId="7" borderId="67" xfId="0" applyFont="1" applyFill="1" applyBorder="1" applyAlignment="1" applyProtection="1">
      <alignment horizontal="center" vertical="center"/>
      <protection hidden="1"/>
    </xf>
    <xf numFmtId="0" fontId="2" fillId="0" borderId="72" xfId="0" applyFont="1" applyBorder="1" applyProtection="1">
      <protection hidden="1"/>
    </xf>
    <xf numFmtId="0" fontId="15" fillId="7" borderId="79" xfId="0" applyFont="1" applyFill="1" applyBorder="1" applyAlignment="1" applyProtection="1">
      <alignment horizontal="center" vertical="center"/>
      <protection hidden="1"/>
    </xf>
    <xf numFmtId="0" fontId="19" fillId="0" borderId="0" xfId="0" applyFont="1" applyAlignment="1" applyProtection="1">
      <alignment vertical="center"/>
      <protection hidden="1"/>
    </xf>
    <xf numFmtId="1" fontId="2" fillId="0" borderId="47" xfId="0" applyNumberFormat="1" applyFont="1" applyBorder="1" applyAlignment="1" applyProtection="1">
      <alignment horizontal="center" vertical="center"/>
      <protection hidden="1"/>
    </xf>
    <xf numFmtId="1" fontId="2" fillId="0" borderId="80" xfId="0" applyNumberFormat="1" applyFont="1" applyBorder="1" applyAlignment="1" applyProtection="1">
      <alignment horizontal="center" vertical="center"/>
      <protection hidden="1"/>
    </xf>
    <xf numFmtId="1" fontId="2" fillId="0" borderId="48" xfId="0" applyNumberFormat="1" applyFont="1" applyBorder="1" applyAlignment="1" applyProtection="1">
      <alignment horizontal="center" vertical="center"/>
      <protection hidden="1"/>
    </xf>
    <xf numFmtId="1" fontId="2" fillId="0" borderId="49" xfId="0" applyNumberFormat="1" applyFont="1" applyBorder="1" applyAlignment="1" applyProtection="1">
      <alignment horizontal="center" vertical="center"/>
      <protection hidden="1"/>
    </xf>
    <xf numFmtId="1" fontId="3" fillId="0" borderId="2" xfId="0" applyNumberFormat="1" applyFont="1" applyBorder="1" applyAlignment="1" applyProtection="1">
      <alignment horizontal="left" vertical="center"/>
    </xf>
    <xf numFmtId="1" fontId="9" fillId="0" borderId="2" xfId="1" applyNumberFormat="1" applyFont="1" applyBorder="1" applyAlignment="1" applyProtection="1">
      <alignment horizontal="centerContinuous" vertical="center"/>
      <protection locked="0" hidden="1"/>
    </xf>
    <xf numFmtId="1" fontId="9" fillId="0" borderId="3" xfId="1" applyNumberFormat="1" applyFont="1" applyBorder="1" applyAlignment="1" applyProtection="1">
      <alignment horizontal="centerContinuous" vertical="center"/>
      <protection locked="0" hidden="1"/>
    </xf>
    <xf numFmtId="1" fontId="2" fillId="0" borderId="0" xfId="0" applyNumberFormat="1" applyFont="1" applyAlignment="1" applyProtection="1">
      <alignment horizontal="center" vertical="top"/>
      <protection hidden="1"/>
    </xf>
    <xf numFmtId="1" fontId="2" fillId="0" borderId="3" xfId="0" applyNumberFormat="1" applyFont="1" applyBorder="1" applyAlignment="1" applyProtection="1">
      <alignment horizontal="center" vertical="top"/>
      <protection hidden="1"/>
    </xf>
    <xf numFmtId="49" fontId="2" fillId="0" borderId="8" xfId="0" applyNumberFormat="1" applyFont="1" applyBorder="1" applyAlignment="1">
      <alignment horizontal="left" vertical="top"/>
    </xf>
    <xf numFmtId="1" fontId="2" fillId="0" borderId="9" xfId="0" applyNumberFormat="1" applyFont="1" applyBorder="1" applyAlignment="1">
      <alignment horizontal="center" vertical="top"/>
    </xf>
    <xf numFmtId="1" fontId="2" fillId="0" borderId="10" xfId="0" applyNumberFormat="1" applyFont="1" applyBorder="1" applyAlignment="1">
      <alignment horizontal="center" vertical="top"/>
    </xf>
    <xf numFmtId="0" fontId="2" fillId="0" borderId="0" xfId="0" applyFont="1" applyAlignment="1" applyProtection="1">
      <alignment vertical="top"/>
      <protection hidden="1"/>
    </xf>
    <xf numFmtId="1" fontId="2" fillId="0" borderId="0" xfId="0" applyNumberFormat="1" applyFont="1" applyAlignment="1" applyProtection="1">
      <alignment vertical="top"/>
      <protection hidden="1"/>
    </xf>
    <xf numFmtId="1" fontId="2" fillId="0" borderId="0" xfId="0" applyNumberFormat="1" applyFont="1" applyBorder="1" applyAlignment="1" applyProtection="1">
      <alignment horizontal="center" vertical="top"/>
      <protection hidden="1"/>
    </xf>
    <xf numFmtId="49" fontId="9" fillId="0" borderId="2" xfId="1" applyNumberFormat="1" applyFont="1" applyBorder="1" applyAlignment="1">
      <alignment vertical="top"/>
    </xf>
    <xf numFmtId="1" fontId="2" fillId="0" borderId="3" xfId="0" applyNumberFormat="1" applyFont="1" applyBorder="1" applyAlignment="1">
      <alignment vertical="top"/>
    </xf>
    <xf numFmtId="1" fontId="2" fillId="0" borderId="4" xfId="0" applyNumberFormat="1" applyFont="1" applyBorder="1" applyAlignment="1">
      <alignment vertical="top"/>
    </xf>
    <xf numFmtId="49" fontId="9" fillId="0" borderId="12" xfId="1" applyNumberFormat="1" applyFont="1" applyBorder="1" applyAlignment="1">
      <alignment vertical="top"/>
    </xf>
    <xf numFmtId="1" fontId="2" fillId="0" borderId="13" xfId="0" applyNumberFormat="1" applyFont="1" applyBorder="1" applyAlignment="1">
      <alignment vertical="top"/>
    </xf>
    <xf numFmtId="1" fontId="2" fillId="0" borderId="14" xfId="0" applyNumberFormat="1" applyFont="1" applyBorder="1" applyAlignment="1">
      <alignment vertical="top"/>
    </xf>
    <xf numFmtId="49" fontId="2" fillId="0" borderId="8" xfId="0" applyNumberFormat="1" applyFont="1" applyBorder="1" applyAlignment="1" applyProtection="1">
      <alignment horizontal="left" vertical="top"/>
      <protection locked="0"/>
    </xf>
    <xf numFmtId="1" fontId="2" fillId="0" borderId="9" xfId="0" applyNumberFormat="1" applyFont="1" applyBorder="1" applyAlignment="1" applyProtection="1">
      <alignment horizontal="center" vertical="top"/>
      <protection locked="0"/>
    </xf>
    <xf numFmtId="1" fontId="2" fillId="0" borderId="10" xfId="0" applyNumberFormat="1" applyFont="1" applyBorder="1" applyAlignment="1" applyProtection="1">
      <alignment horizontal="center" vertical="top"/>
      <protection locked="0"/>
    </xf>
    <xf numFmtId="1" fontId="9" fillId="0" borderId="3" xfId="1" applyNumberFormat="1" applyFont="1" applyBorder="1" applyAlignment="1" applyProtection="1">
      <alignment horizontal="centerContinuous" vertical="top"/>
      <protection hidden="1"/>
    </xf>
    <xf numFmtId="49" fontId="9" fillId="0" borderId="4" xfId="1" applyNumberFormat="1" applyFont="1" applyBorder="1" applyAlignment="1" applyProtection="1">
      <alignment horizontal="centerContinuous" vertical="top"/>
      <protection hidden="1"/>
    </xf>
    <xf numFmtId="49" fontId="9" fillId="0" borderId="2" xfId="1" applyNumberFormat="1" applyFont="1" applyBorder="1" applyAlignment="1" applyProtection="1">
      <alignment vertical="top"/>
      <protection hidden="1"/>
    </xf>
    <xf numFmtId="1" fontId="2" fillId="0" borderId="3" xfId="0" applyNumberFormat="1" applyFont="1" applyBorder="1" applyAlignment="1" applyProtection="1">
      <alignment vertical="top"/>
      <protection hidden="1"/>
    </xf>
    <xf numFmtId="1" fontId="2" fillId="0" borderId="4" xfId="0" applyNumberFormat="1" applyFont="1" applyBorder="1" applyAlignment="1" applyProtection="1">
      <alignment vertical="top"/>
      <protection hidden="1"/>
    </xf>
    <xf numFmtId="49" fontId="9" fillId="0" borderId="12" xfId="1" applyNumberFormat="1" applyFont="1" applyBorder="1" applyAlignment="1" applyProtection="1">
      <alignment vertical="top"/>
      <protection hidden="1"/>
    </xf>
    <xf numFmtId="1" fontId="2" fillId="0" borderId="13" xfId="0" applyNumberFormat="1" applyFont="1" applyBorder="1" applyAlignment="1" applyProtection="1">
      <alignment vertical="top"/>
      <protection hidden="1"/>
    </xf>
    <xf numFmtId="1" fontId="2" fillId="0" borderId="14" xfId="0" applyNumberFormat="1" applyFont="1" applyBorder="1" applyAlignment="1" applyProtection="1">
      <alignment vertical="top"/>
      <protection hidden="1"/>
    </xf>
    <xf numFmtId="49" fontId="2" fillId="0" borderId="8" xfId="0" applyNumberFormat="1" applyFont="1" applyBorder="1" applyAlignment="1" applyProtection="1">
      <alignment horizontal="left" vertical="top"/>
      <protection hidden="1"/>
    </xf>
    <xf numFmtId="1" fontId="2" fillId="0" borderId="9" xfId="0" applyNumberFormat="1" applyFont="1" applyBorder="1" applyAlignment="1" applyProtection="1">
      <alignment horizontal="center" vertical="top"/>
      <protection hidden="1"/>
    </xf>
    <xf numFmtId="1" fontId="2" fillId="0" borderId="10" xfId="0" applyNumberFormat="1" applyFont="1" applyBorder="1" applyAlignment="1" applyProtection="1">
      <alignment horizontal="center" vertical="top"/>
      <protection hidden="1"/>
    </xf>
    <xf numFmtId="49" fontId="2" fillId="0" borderId="8" xfId="0" applyNumberFormat="1" applyFont="1" applyBorder="1" applyAlignment="1" applyProtection="1">
      <alignment horizontal="left" vertical="top"/>
      <protection locked="0" hidden="1"/>
    </xf>
    <xf numFmtId="1" fontId="2" fillId="0" borderId="9" xfId="0" applyNumberFormat="1" applyFont="1" applyBorder="1" applyAlignment="1" applyProtection="1">
      <alignment horizontal="center" vertical="top"/>
      <protection locked="0" hidden="1"/>
    </xf>
    <xf numFmtId="1" fontId="2" fillId="0" borderId="10" xfId="0" applyNumberFormat="1" applyFont="1" applyBorder="1" applyAlignment="1" applyProtection="1">
      <alignment horizontal="center" vertical="top"/>
      <protection locked="0" hidden="1"/>
    </xf>
    <xf numFmtId="0" fontId="2" fillId="0" borderId="0" xfId="0" applyFont="1" applyAlignment="1" applyProtection="1">
      <alignment vertical="top"/>
      <protection locked="0" hidden="1"/>
    </xf>
    <xf numFmtId="49" fontId="9" fillId="0" borderId="2" xfId="1" applyNumberFormat="1" applyFont="1" applyBorder="1" applyAlignment="1" applyProtection="1">
      <alignment vertical="top"/>
      <protection locked="0" hidden="1"/>
    </xf>
    <xf numFmtId="1" fontId="2" fillId="0" borderId="3" xfId="0" applyNumberFormat="1" applyFont="1" applyBorder="1" applyAlignment="1" applyProtection="1">
      <alignment vertical="top"/>
      <protection locked="0" hidden="1"/>
    </xf>
    <xf numFmtId="1" fontId="2" fillId="0" borderId="4" xfId="0" applyNumberFormat="1" applyFont="1" applyBorder="1" applyAlignment="1" applyProtection="1">
      <alignment vertical="top"/>
      <protection locked="0" hidden="1"/>
    </xf>
    <xf numFmtId="49" fontId="9" fillId="0" borderId="12" xfId="1" applyNumberFormat="1" applyFont="1" applyBorder="1" applyAlignment="1" applyProtection="1">
      <alignment vertical="top"/>
      <protection locked="0" hidden="1"/>
    </xf>
    <xf numFmtId="1" fontId="2" fillId="0" borderId="13" xfId="0" applyNumberFormat="1" applyFont="1" applyBorder="1" applyAlignment="1" applyProtection="1">
      <alignment vertical="top"/>
      <protection locked="0" hidden="1"/>
    </xf>
    <xf numFmtId="1" fontId="2" fillId="0" borderId="14" xfId="0" applyNumberFormat="1" applyFont="1" applyBorder="1" applyAlignment="1" applyProtection="1">
      <alignment vertical="top"/>
      <protection locked="0" hidden="1"/>
    </xf>
    <xf numFmtId="1" fontId="9" fillId="0" borderId="4" xfId="1" applyNumberFormat="1" applyFont="1" applyBorder="1" applyAlignment="1" applyProtection="1">
      <alignment horizontal="centerContinuous" vertical="top"/>
      <protection hidden="1"/>
    </xf>
    <xf numFmtId="1" fontId="2" fillId="0" borderId="0" xfId="0" applyNumberFormat="1" applyFont="1" applyBorder="1" applyAlignment="1" applyProtection="1">
      <alignment vertical="top"/>
      <protection hidden="1"/>
    </xf>
    <xf numFmtId="0" fontId="9" fillId="0" borderId="2" xfId="1" applyFont="1" applyFill="1" applyBorder="1" applyAlignment="1" applyProtection="1">
      <alignment horizontal="centerContinuous" vertical="top"/>
      <protection hidden="1"/>
    </xf>
    <xf numFmtId="0" fontId="9" fillId="0" borderId="4" xfId="1" applyFont="1" applyFill="1" applyBorder="1" applyAlignment="1" applyProtection="1">
      <alignment horizontal="centerContinuous" vertical="top"/>
      <protection hidden="1"/>
    </xf>
    <xf numFmtId="0" fontId="3" fillId="0" borderId="3" xfId="0" applyFont="1" applyBorder="1" applyProtection="1">
      <protection hidden="1"/>
    </xf>
    <xf numFmtId="0" fontId="3" fillId="0" borderId="3" xfId="0" applyFont="1" applyBorder="1" applyAlignment="1" applyProtection="1">
      <alignment horizontal="right"/>
      <protection hidden="1"/>
    </xf>
    <xf numFmtId="0" fontId="3" fillId="0" borderId="3" xfId="0" applyFont="1" applyBorder="1" applyAlignment="1" applyProtection="1">
      <alignment horizontal="left"/>
      <protection hidden="1"/>
    </xf>
    <xf numFmtId="0" fontId="3" fillId="3" borderId="3" xfId="0" applyFont="1" applyFill="1" applyBorder="1" applyAlignment="1" applyProtection="1">
      <alignment horizontal="center" vertical="center" wrapText="1"/>
      <protection hidden="1"/>
    </xf>
    <xf numFmtId="0" fontId="3" fillId="3" borderId="4" xfId="0" applyFont="1" applyFill="1" applyBorder="1" applyAlignment="1" applyProtection="1">
      <alignment horizontal="center" vertical="center" wrapText="1"/>
      <protection hidden="1"/>
    </xf>
    <xf numFmtId="0" fontId="2" fillId="6" borderId="5" xfId="0" applyFont="1" applyFill="1" applyBorder="1" applyProtection="1">
      <protection hidden="1"/>
    </xf>
    <xf numFmtId="1" fontId="3" fillId="3" borderId="4" xfId="0" applyNumberFormat="1"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protection hidden="1"/>
    </xf>
    <xf numFmtId="0" fontId="3" fillId="3" borderId="32" xfId="0" applyFont="1" applyFill="1" applyBorder="1" applyAlignment="1" applyProtection="1">
      <alignment horizontal="center" vertical="center"/>
      <protection hidden="1"/>
    </xf>
    <xf numFmtId="0" fontId="2" fillId="6" borderId="7" xfId="0" applyFont="1" applyFill="1" applyBorder="1" applyProtection="1">
      <protection hidden="1"/>
    </xf>
    <xf numFmtId="1" fontId="3" fillId="3" borderId="32" xfId="0" applyNumberFormat="1" applyFont="1" applyFill="1" applyBorder="1" applyAlignment="1" applyProtection="1">
      <alignment horizontal="center" vertical="center"/>
      <protection hidden="1"/>
    </xf>
    <xf numFmtId="0" fontId="3" fillId="3" borderId="13" xfId="0" applyFont="1" applyFill="1" applyBorder="1" applyAlignment="1" applyProtection="1">
      <alignment horizontal="center" vertical="center"/>
      <protection hidden="1"/>
    </xf>
    <xf numFmtId="0" fontId="2" fillId="6" borderId="6" xfId="0" applyFont="1" applyFill="1" applyBorder="1" applyProtection="1">
      <protection hidden="1"/>
    </xf>
    <xf numFmtId="1" fontId="3" fillId="3" borderId="14" xfId="0" applyNumberFormat="1" applyFont="1" applyFill="1" applyBorder="1" applyAlignment="1" applyProtection="1">
      <alignment horizontal="center" vertical="center"/>
      <protection hidden="1"/>
    </xf>
    <xf numFmtId="0" fontId="3" fillId="3" borderId="9" xfId="0" applyFont="1" applyFill="1" applyBorder="1" applyAlignment="1" applyProtection="1">
      <alignment horizontal="center" vertical="center"/>
      <protection hidden="1"/>
    </xf>
    <xf numFmtId="0" fontId="3" fillId="3" borderId="10" xfId="0" applyFont="1" applyFill="1" applyBorder="1" applyAlignment="1" applyProtection="1">
      <alignment horizontal="center" vertical="center"/>
      <protection hidden="1"/>
    </xf>
    <xf numFmtId="0" fontId="3" fillId="6" borderId="1" xfId="0" applyFont="1" applyFill="1" applyBorder="1" applyAlignment="1" applyProtection="1">
      <alignment horizontal="centerContinuous"/>
      <protection hidden="1"/>
    </xf>
    <xf numFmtId="0" fontId="2" fillId="0" borderId="0" xfId="0" applyFont="1" applyBorder="1" applyAlignment="1" applyProtection="1">
      <alignment horizontal="left"/>
      <protection hidden="1"/>
    </xf>
    <xf numFmtId="0" fontId="2" fillId="0" borderId="0" xfId="0" applyFont="1" applyFill="1" applyBorder="1" applyAlignment="1" applyProtection="1">
      <alignment horizontal="center"/>
      <protection locked="0"/>
    </xf>
    <xf numFmtId="164" fontId="2" fillId="0" borderId="0" xfId="0" applyNumberFormat="1"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6" fillId="0" borderId="71" xfId="1" quotePrefix="1" applyBorder="1" applyAlignment="1" applyProtection="1">
      <alignment horizontal="center" vertical="top"/>
      <protection hidden="1"/>
    </xf>
    <xf numFmtId="1" fontId="3" fillId="0" borderId="1" xfId="0" applyNumberFormat="1" applyFont="1" applyBorder="1" applyAlignment="1" applyProtection="1">
      <alignment horizontal="center" vertical="center"/>
      <protection hidden="1"/>
    </xf>
    <xf numFmtId="1" fontId="2" fillId="0" borderId="10" xfId="0" applyNumberFormat="1" applyFont="1" applyBorder="1" applyProtection="1">
      <protection hidden="1"/>
    </xf>
    <xf numFmtId="1" fontId="3" fillId="0" borderId="32" xfId="0" applyNumberFormat="1" applyFont="1" applyBorder="1" applyAlignment="1" applyProtection="1">
      <alignment horizontal="center" vertical="center"/>
      <protection hidden="1"/>
    </xf>
    <xf numFmtId="1" fontId="2" fillId="0" borderId="1" xfId="0" applyNumberFormat="1" applyFont="1" applyBorder="1" applyProtection="1">
      <protection hidden="1"/>
    </xf>
    <xf numFmtId="1" fontId="16" fillId="5" borderId="1" xfId="1" applyNumberFormat="1" applyFont="1" applyFill="1" applyBorder="1" applyAlignment="1" applyProtection="1">
      <alignment horizontal="center" vertical="top"/>
      <protection hidden="1"/>
    </xf>
    <xf numFmtId="1" fontId="7" fillId="5" borderId="4" xfId="0" applyNumberFormat="1" applyFont="1" applyFill="1" applyBorder="1" applyAlignment="1" applyProtection="1">
      <alignment horizontal="centerContinuous"/>
      <protection hidden="1"/>
    </xf>
    <xf numFmtId="1" fontId="20" fillId="5" borderId="2" xfId="0" applyNumberFormat="1" applyFont="1" applyFill="1" applyBorder="1" applyAlignment="1" applyProtection="1">
      <alignment horizontal="centerContinuous" vertical="top"/>
      <protection hidden="1"/>
    </xf>
    <xf numFmtId="49" fontId="2" fillId="0" borderId="2" xfId="0" applyNumberFormat="1" applyFont="1" applyBorder="1" applyAlignment="1" applyProtection="1">
      <alignment horizontal="center" vertical="center"/>
      <protection locked="0" hidden="1"/>
    </xf>
    <xf numFmtId="49" fontId="2" fillId="0" borderId="3" xfId="0" applyNumberFormat="1" applyFont="1" applyBorder="1" applyAlignment="1" applyProtection="1">
      <alignment horizontal="center" vertical="center"/>
      <protection locked="0" hidden="1"/>
    </xf>
    <xf numFmtId="49" fontId="9" fillId="0" borderId="2" xfId="1" applyNumberFormat="1" applyFont="1" applyBorder="1" applyAlignment="1" applyProtection="1">
      <alignment horizontal="center" vertical="center"/>
      <protection locked="0" hidden="1"/>
    </xf>
    <xf numFmtId="49" fontId="9" fillId="0" borderId="3" xfId="1" applyNumberFormat="1" applyFont="1" applyBorder="1" applyAlignment="1" applyProtection="1">
      <alignment horizontal="center" vertical="center"/>
      <protection locked="0" hidden="1"/>
    </xf>
    <xf numFmtId="0" fontId="3" fillId="3" borderId="5" xfId="0" applyFont="1" applyFill="1" applyBorder="1" applyAlignment="1" applyProtection="1">
      <alignment horizontal="center" vertical="center" wrapText="1"/>
      <protection hidden="1"/>
    </xf>
    <xf numFmtId="49" fontId="2" fillId="0" borderId="1" xfId="0" applyNumberFormat="1" applyFont="1" applyBorder="1" applyAlignment="1" applyProtection="1">
      <alignment horizontal="center" vertical="top"/>
      <protection hidden="1"/>
    </xf>
    <xf numFmtId="49" fontId="9" fillId="0" borderId="1" xfId="1" applyNumberFormat="1" applyFont="1" applyBorder="1" applyAlignment="1" applyProtection="1">
      <alignment horizontal="center" vertical="top"/>
      <protection hidden="1"/>
    </xf>
    <xf numFmtId="0" fontId="15" fillId="7" borderId="81" xfId="0" applyFont="1" applyFill="1" applyBorder="1" applyAlignment="1" applyProtection="1">
      <alignment horizontal="center" vertical="center"/>
      <protection hidden="1"/>
    </xf>
    <xf numFmtId="0" fontId="2" fillId="0" borderId="82" xfId="0" applyFont="1" applyBorder="1" applyProtection="1">
      <protection hidden="1"/>
    </xf>
    <xf numFmtId="0" fontId="2" fillId="0" borderId="7" xfId="0" applyFont="1" applyBorder="1" applyProtection="1">
      <protection hidden="1"/>
    </xf>
    <xf numFmtId="0" fontId="2" fillId="0" borderId="84" xfId="0" applyFont="1" applyBorder="1" applyProtection="1">
      <protection hidden="1"/>
    </xf>
    <xf numFmtId="0" fontId="2" fillId="0" borderId="32" xfId="0" applyFont="1" applyBorder="1" applyProtection="1">
      <protection hidden="1"/>
    </xf>
    <xf numFmtId="0" fontId="17" fillId="0" borderId="0" xfId="0" applyFont="1" applyAlignment="1" applyProtection="1">
      <alignment horizontal="right"/>
      <protection hidden="1"/>
    </xf>
    <xf numFmtId="0" fontId="18" fillId="0" borderId="5" xfId="0" applyFont="1" applyBorder="1" applyAlignment="1" applyProtection="1">
      <alignment horizontal="center"/>
      <protection hidden="1"/>
    </xf>
    <xf numFmtId="0" fontId="18" fillId="0" borderId="7" xfId="0" applyFont="1" applyBorder="1" applyAlignment="1" applyProtection="1">
      <alignment horizontal="center"/>
      <protection hidden="1"/>
    </xf>
    <xf numFmtId="0" fontId="18" fillId="0" borderId="6" xfId="0" applyFont="1" applyBorder="1" applyAlignment="1" applyProtection="1">
      <alignment horizontal="center"/>
      <protection hidden="1"/>
    </xf>
    <xf numFmtId="0" fontId="21" fillId="0" borderId="37" xfId="1" applyFont="1" applyFill="1" applyBorder="1" applyAlignment="1" applyProtection="1">
      <alignment horizontal="center" vertical="top"/>
      <protection hidden="1"/>
    </xf>
    <xf numFmtId="0" fontId="21" fillId="0" borderId="39" xfId="1" applyFont="1" applyFill="1" applyBorder="1" applyAlignment="1" applyProtection="1">
      <alignment horizontal="center" vertical="top"/>
      <protection hidden="1"/>
    </xf>
    <xf numFmtId="0" fontId="21" fillId="0" borderId="24" xfId="1" applyFont="1" applyFill="1" applyBorder="1" applyAlignment="1" applyProtection="1">
      <alignment horizontal="center" vertical="top"/>
      <protection hidden="1"/>
    </xf>
    <xf numFmtId="0" fontId="21" fillId="0" borderId="47" xfId="1" applyFont="1" applyFill="1" applyBorder="1" applyAlignment="1" applyProtection="1">
      <alignment horizontal="center" vertical="top"/>
      <protection hidden="1"/>
    </xf>
    <xf numFmtId="0" fontId="21" fillId="0" borderId="48" xfId="1" applyFont="1" applyFill="1" applyBorder="1" applyAlignment="1" applyProtection="1">
      <alignment horizontal="center" vertical="top"/>
      <protection hidden="1"/>
    </xf>
    <xf numFmtId="0" fontId="21" fillId="0" borderId="49" xfId="1" applyFont="1" applyFill="1" applyBorder="1" applyAlignment="1" applyProtection="1">
      <alignment horizontal="center" vertical="top"/>
      <protection hidden="1"/>
    </xf>
    <xf numFmtId="49" fontId="9" fillId="0" borderId="0" xfId="1" applyNumberFormat="1" applyFont="1" applyBorder="1" applyAlignment="1" applyProtection="1">
      <alignment horizontal="center" vertical="top"/>
      <protection hidden="1"/>
    </xf>
    <xf numFmtId="1" fontId="9" fillId="0" borderId="0" xfId="1" applyNumberFormat="1" applyFont="1" applyBorder="1" applyAlignment="1" applyProtection="1">
      <alignment horizontal="centerContinuous" vertical="top"/>
      <protection hidden="1"/>
    </xf>
    <xf numFmtId="1" fontId="2" fillId="0" borderId="0" xfId="0" applyNumberFormat="1" applyFont="1" applyAlignment="1" applyProtection="1">
      <alignment horizontal="center"/>
      <protection hidden="1"/>
    </xf>
    <xf numFmtId="0" fontId="23" fillId="7" borderId="81" xfId="0" applyFont="1" applyFill="1" applyBorder="1" applyAlignment="1" applyProtection="1">
      <alignment horizontal="center" vertical="center"/>
      <protection hidden="1"/>
    </xf>
    <xf numFmtId="0" fontId="23" fillId="7" borderId="83" xfId="0" applyFont="1" applyFill="1" applyBorder="1" applyAlignment="1" applyProtection="1">
      <alignment horizontal="center" vertical="center"/>
      <protection hidden="1"/>
    </xf>
    <xf numFmtId="49" fontId="9" fillId="0" borderId="1" xfId="1" applyNumberFormat="1" applyFont="1" applyBorder="1" applyAlignment="1" applyProtection="1">
      <alignment horizontal="centerContinuous" vertical="center"/>
      <protection locked="0" hidden="1"/>
    </xf>
    <xf numFmtId="0" fontId="2" fillId="0" borderId="76" xfId="0" applyFont="1" applyBorder="1" applyProtection="1">
      <protection hidden="1"/>
    </xf>
    <xf numFmtId="0" fontId="2" fillId="0" borderId="85" xfId="0" applyFont="1" applyBorder="1" applyProtection="1">
      <protection hidden="1"/>
    </xf>
    <xf numFmtId="0" fontId="22" fillId="5" borderId="5" xfId="1" applyFont="1" applyFill="1" applyBorder="1" applyAlignment="1" applyProtection="1">
      <alignment horizontal="center" vertical="top"/>
      <protection hidden="1"/>
    </xf>
    <xf numFmtId="0" fontId="22" fillId="5" borderId="10" xfId="1" applyFont="1" applyFill="1" applyBorder="1" applyAlignment="1" applyProtection="1">
      <alignment horizontal="center" vertical="top"/>
      <protection hidden="1"/>
    </xf>
    <xf numFmtId="1" fontId="3" fillId="0" borderId="0" xfId="0" applyNumberFormat="1" applyFont="1" applyProtection="1">
      <protection hidden="1"/>
    </xf>
    <xf numFmtId="1" fontId="17" fillId="0" borderId="0" xfId="0" applyNumberFormat="1" applyFont="1" applyProtection="1"/>
    <xf numFmtId="1" fontId="18" fillId="3" borderId="2" xfId="0" applyNumberFormat="1" applyFont="1" applyFill="1" applyBorder="1" applyAlignment="1" applyProtection="1">
      <alignment horizontal="center" vertical="center"/>
    </xf>
    <xf numFmtId="1" fontId="18" fillId="3" borderId="5" xfId="0" applyNumberFormat="1" applyFont="1" applyFill="1" applyBorder="1" applyAlignment="1" applyProtection="1">
      <alignment horizontal="center" vertical="center"/>
    </xf>
    <xf numFmtId="1" fontId="18" fillId="0" borderId="18" xfId="0" applyNumberFormat="1" applyFont="1" applyBorder="1" applyAlignment="1" applyProtection="1">
      <alignment horizontal="center" vertical="center"/>
    </xf>
    <xf numFmtId="1" fontId="18" fillId="0" borderId="19" xfId="0" applyNumberFormat="1" applyFont="1" applyBorder="1" applyAlignment="1" applyProtection="1">
      <alignment horizontal="center" vertical="center"/>
    </xf>
    <xf numFmtId="1" fontId="18" fillId="0" borderId="20" xfId="0" applyNumberFormat="1" applyFont="1" applyBorder="1" applyAlignment="1" applyProtection="1">
      <alignment horizontal="center" vertical="center"/>
    </xf>
    <xf numFmtId="1" fontId="18" fillId="0" borderId="21" xfId="0" applyNumberFormat="1" applyFont="1" applyBorder="1" applyAlignment="1" applyProtection="1">
      <alignment horizontal="center" vertical="center"/>
    </xf>
    <xf numFmtId="1" fontId="18" fillId="5" borderId="16" xfId="0" applyNumberFormat="1" applyFont="1" applyFill="1" applyBorder="1" applyAlignment="1" applyProtection="1">
      <alignment horizontal="center" vertical="center"/>
    </xf>
    <xf numFmtId="1" fontId="18" fillId="0" borderId="16" xfId="0" applyNumberFormat="1" applyFont="1" applyFill="1" applyBorder="1" applyAlignment="1" applyProtection="1">
      <alignment horizontal="center" vertical="center"/>
    </xf>
    <xf numFmtId="1" fontId="18" fillId="0" borderId="19" xfId="0" applyNumberFormat="1" applyFont="1" applyFill="1" applyBorder="1" applyAlignment="1" applyProtection="1">
      <alignment horizontal="center" vertical="center"/>
    </xf>
    <xf numFmtId="1" fontId="3" fillId="0" borderId="15" xfId="0" applyNumberFormat="1" applyFont="1" applyFill="1" applyBorder="1" applyAlignment="1" applyProtection="1">
      <alignment horizontal="center" vertical="center"/>
      <protection hidden="1"/>
    </xf>
    <xf numFmtId="1" fontId="3" fillId="0" borderId="20" xfId="0" applyNumberFormat="1" applyFont="1" applyFill="1" applyBorder="1" applyAlignment="1" applyProtection="1">
      <alignment horizontal="center" vertical="center"/>
      <protection hidden="1"/>
    </xf>
    <xf numFmtId="1" fontId="3" fillId="0" borderId="19" xfId="0" applyNumberFormat="1" applyFont="1" applyFill="1" applyBorder="1" applyAlignment="1" applyProtection="1">
      <alignment horizontal="center" vertical="center"/>
      <protection hidden="1"/>
    </xf>
    <xf numFmtId="1" fontId="18" fillId="0" borderId="15" xfId="0" applyNumberFormat="1" applyFont="1" applyFill="1" applyBorder="1" applyAlignment="1" applyProtection="1">
      <alignment horizontal="center" vertical="center"/>
    </xf>
    <xf numFmtId="1" fontId="18" fillId="0" borderId="20" xfId="0" applyNumberFormat="1" applyFont="1" applyFill="1" applyBorder="1" applyAlignment="1" applyProtection="1">
      <alignment horizontal="center" vertical="center"/>
    </xf>
    <xf numFmtId="1" fontId="18" fillId="0" borderId="21" xfId="0" applyNumberFormat="1" applyFont="1" applyFill="1" applyBorder="1" applyAlignment="1" applyProtection="1">
      <alignment horizontal="center" vertical="center"/>
    </xf>
    <xf numFmtId="1" fontId="18" fillId="0" borderId="23" xfId="0" applyNumberFormat="1" applyFont="1" applyFill="1" applyBorder="1" applyAlignment="1" applyProtection="1">
      <alignment horizontal="center" vertical="center"/>
    </xf>
    <xf numFmtId="1" fontId="18" fillId="5" borderId="17" xfId="0" applyNumberFormat="1" applyFont="1" applyFill="1" applyBorder="1" applyAlignment="1" applyProtection="1">
      <alignment horizontal="center" vertical="center"/>
    </xf>
    <xf numFmtId="1" fontId="18" fillId="5" borderId="18" xfId="0" applyNumberFormat="1" applyFont="1" applyFill="1" applyBorder="1" applyAlignment="1" applyProtection="1">
      <alignment horizontal="center" vertical="center"/>
    </xf>
    <xf numFmtId="1" fontId="18" fillId="5" borderId="22" xfId="0" applyNumberFormat="1" applyFont="1" applyFill="1" applyBorder="1" applyAlignment="1" applyProtection="1">
      <alignment horizontal="center" vertical="center"/>
    </xf>
    <xf numFmtId="1" fontId="18" fillId="5" borderId="23" xfId="0" applyNumberFormat="1" applyFont="1" applyFill="1" applyBorder="1" applyAlignment="1" applyProtection="1">
      <alignment horizontal="center" vertical="center"/>
    </xf>
    <xf numFmtId="1" fontId="18" fillId="0" borderId="0" xfId="0" applyNumberFormat="1" applyFont="1" applyFill="1" applyBorder="1" applyAlignment="1" applyProtection="1">
      <alignment vertical="center"/>
    </xf>
    <xf numFmtId="1" fontId="18" fillId="0" borderId="0" xfId="0" applyNumberFormat="1" applyFont="1" applyFill="1" applyBorder="1" applyAlignment="1" applyProtection="1">
      <alignment horizontal="center" vertical="center"/>
    </xf>
    <xf numFmtId="1" fontId="18" fillId="0" borderId="37" xfId="0" applyNumberFormat="1" applyFont="1" applyFill="1" applyBorder="1" applyAlignment="1" applyProtection="1">
      <alignment horizontal="center" vertical="center"/>
    </xf>
    <xf numFmtId="1" fontId="18" fillId="0" borderId="39" xfId="0" applyNumberFormat="1" applyFont="1" applyFill="1" applyBorder="1" applyAlignment="1" applyProtection="1">
      <alignment horizontal="center" vertical="center"/>
    </xf>
    <xf numFmtId="1" fontId="18" fillId="0" borderId="24" xfId="0" applyNumberFormat="1" applyFont="1" applyFill="1" applyBorder="1" applyAlignment="1" applyProtection="1">
      <alignment horizontal="center" vertical="center"/>
      <protection hidden="1"/>
    </xf>
    <xf numFmtId="1" fontId="2" fillId="0" borderId="4" xfId="0" applyNumberFormat="1" applyFont="1" applyBorder="1" applyAlignment="1" applyProtection="1">
      <alignment horizontal="center" vertical="top"/>
      <protection hidden="1"/>
    </xf>
    <xf numFmtId="1" fontId="2" fillId="0" borderId="32" xfId="0" applyNumberFormat="1" applyFont="1" applyBorder="1" applyAlignment="1" applyProtection="1">
      <alignment horizontal="center" vertical="top"/>
      <protection hidden="1"/>
    </xf>
    <xf numFmtId="1" fontId="18" fillId="3" borderId="5" xfId="0" applyNumberFormat="1" applyFont="1" applyFill="1" applyBorder="1" applyAlignment="1" applyProtection="1">
      <alignment horizontal="center" vertical="center" wrapText="1"/>
    </xf>
    <xf numFmtId="1" fontId="18" fillId="0" borderId="24" xfId="0" applyNumberFormat="1" applyFont="1" applyFill="1" applyBorder="1" applyAlignment="1" applyProtection="1">
      <alignment horizontal="center" vertical="center"/>
    </xf>
    <xf numFmtId="49" fontId="3" fillId="3" borderId="7" xfId="0" quotePrefix="1" applyNumberFormat="1" applyFont="1" applyFill="1" applyBorder="1" applyAlignment="1" applyProtection="1">
      <alignment horizontal="center" vertical="center"/>
      <protection hidden="1"/>
    </xf>
    <xf numFmtId="1" fontId="3" fillId="3" borderId="7" xfId="0" applyNumberFormat="1" applyFont="1" applyFill="1" applyBorder="1" applyAlignment="1" applyProtection="1">
      <alignment horizontal="center" vertical="center" wrapText="1"/>
      <protection hidden="1"/>
    </xf>
    <xf numFmtId="1" fontId="24" fillId="0" borderId="0" xfId="0" applyNumberFormat="1" applyFont="1" applyFill="1" applyBorder="1" applyAlignment="1" applyProtection="1">
      <alignment horizontal="center" vertical="center"/>
    </xf>
    <xf numFmtId="1" fontId="18" fillId="5" borderId="20" xfId="0" applyNumberFormat="1" applyFont="1" applyFill="1" applyBorder="1" applyAlignment="1" applyProtection="1">
      <alignment horizontal="center" vertical="center"/>
    </xf>
    <xf numFmtId="1" fontId="3" fillId="0" borderId="23" xfId="0" applyNumberFormat="1" applyFont="1" applyFill="1" applyBorder="1" applyAlignment="1" applyProtection="1">
      <alignment horizontal="center" vertical="center"/>
      <protection hidden="1"/>
    </xf>
    <xf numFmtId="1" fontId="17" fillId="0" borderId="86" xfId="0" applyNumberFormat="1" applyFont="1" applyFill="1" applyBorder="1" applyAlignment="1" applyProtection="1">
      <alignment horizontal="center" vertical="center"/>
    </xf>
    <xf numFmtId="1" fontId="17" fillId="0" borderId="88" xfId="0" applyNumberFormat="1" applyFont="1" applyFill="1" applyBorder="1" applyAlignment="1" applyProtection="1">
      <alignment horizontal="center" vertical="center"/>
      <protection hidden="1"/>
    </xf>
    <xf numFmtId="1" fontId="17" fillId="0" borderId="87" xfId="0" applyNumberFormat="1" applyFont="1" applyFill="1" applyBorder="1" applyAlignment="1" applyProtection="1">
      <alignment horizontal="center" vertical="center"/>
      <protection hidden="1"/>
    </xf>
    <xf numFmtId="1" fontId="2" fillId="0" borderId="1" xfId="0" applyNumberFormat="1" applyFont="1" applyBorder="1" applyAlignment="1" applyProtection="1">
      <alignment horizontal="center"/>
      <protection hidden="1"/>
    </xf>
    <xf numFmtId="49" fontId="2" fillId="0" borderId="2" xfId="0" applyNumberFormat="1" applyFont="1" applyBorder="1" applyAlignment="1" applyProtection="1">
      <alignment vertical="top"/>
      <protection hidden="1"/>
    </xf>
    <xf numFmtId="49" fontId="2" fillId="0" borderId="3" xfId="0" applyNumberFormat="1" applyFont="1" applyBorder="1" applyAlignment="1" applyProtection="1">
      <alignment vertical="top"/>
      <protection hidden="1"/>
    </xf>
    <xf numFmtId="49" fontId="2" fillId="0" borderId="4" xfId="0" applyNumberFormat="1" applyFont="1" applyBorder="1" applyAlignment="1" applyProtection="1">
      <alignment vertical="top"/>
      <protection hidden="1"/>
    </xf>
    <xf numFmtId="49" fontId="9" fillId="0" borderId="3" xfId="1" applyNumberFormat="1" applyFont="1" applyBorder="1" applyAlignment="1" applyProtection="1">
      <alignment vertical="top"/>
      <protection hidden="1"/>
    </xf>
    <xf numFmtId="49" fontId="9" fillId="0" borderId="4" xfId="1" applyNumberFormat="1" applyFont="1" applyBorder="1" applyAlignment="1" applyProtection="1">
      <alignment vertical="top"/>
      <protection hidden="1"/>
    </xf>
    <xf numFmtId="1" fontId="2" fillId="0" borderId="5" xfId="0" applyNumberFormat="1" applyFont="1" applyBorder="1" applyAlignment="1" applyProtection="1">
      <alignment horizontal="center"/>
      <protection hidden="1"/>
    </xf>
    <xf numFmtId="1" fontId="3" fillId="0" borderId="8" xfId="0" applyNumberFormat="1" applyFont="1" applyBorder="1" applyAlignment="1" applyProtection="1">
      <alignment horizontal="center"/>
      <protection hidden="1"/>
    </xf>
    <xf numFmtId="1" fontId="3" fillId="0" borderId="1" xfId="0" applyNumberFormat="1" applyFont="1" applyBorder="1" applyAlignment="1" applyProtection="1">
      <alignment horizontal="center"/>
      <protection hidden="1"/>
    </xf>
    <xf numFmtId="1" fontId="3" fillId="0" borderId="12" xfId="0" applyNumberFormat="1" applyFont="1" applyBorder="1" applyAlignment="1" applyProtection="1">
      <alignment horizontal="center"/>
      <protection hidden="1"/>
    </xf>
    <xf numFmtId="1" fontId="3" fillId="0" borderId="0" xfId="0" applyNumberFormat="1" applyFont="1" applyBorder="1" applyAlignment="1" applyProtection="1">
      <alignment horizontal="center"/>
      <protection hidden="1"/>
    </xf>
    <xf numFmtId="1" fontId="3" fillId="0" borderId="4" xfId="0" applyNumberFormat="1" applyFont="1" applyBorder="1" applyAlignment="1" applyProtection="1">
      <alignment horizontal="left" vertical="center"/>
    </xf>
    <xf numFmtId="1" fontId="3" fillId="3" borderId="10" xfId="0" applyNumberFormat="1" applyFont="1" applyFill="1" applyBorder="1" applyAlignment="1" applyProtection="1">
      <alignment horizontal="center" vertical="center" wrapText="1"/>
      <protection hidden="1"/>
    </xf>
    <xf numFmtId="0" fontId="2" fillId="0" borderId="0" xfId="0" applyFont="1" applyAlignment="1" applyProtection="1">
      <alignment horizontal="center" vertical="center"/>
      <protection hidden="1"/>
    </xf>
    <xf numFmtId="0" fontId="0" fillId="9" borderId="92" xfId="0" applyFill="1" applyBorder="1"/>
    <xf numFmtId="49" fontId="27" fillId="9" borderId="93" xfId="0" applyNumberFormat="1" applyFont="1" applyFill="1" applyBorder="1" applyAlignment="1">
      <alignment horizontal="right"/>
    </xf>
    <xf numFmtId="0" fontId="0" fillId="9" borderId="89" xfId="0" applyFill="1" applyBorder="1"/>
    <xf numFmtId="49" fontId="27" fillId="9" borderId="94" xfId="0" applyNumberFormat="1" applyFont="1" applyFill="1" applyBorder="1" applyAlignment="1">
      <alignment horizontal="right"/>
    </xf>
    <xf numFmtId="49" fontId="27" fillId="9" borderId="90" xfId="0" applyNumberFormat="1" applyFont="1" applyFill="1" applyBorder="1" applyAlignment="1">
      <alignment horizontal="right"/>
    </xf>
    <xf numFmtId="2" fontId="26" fillId="9" borderId="91" xfId="0" applyNumberFormat="1" applyFont="1" applyFill="1" applyBorder="1"/>
    <xf numFmtId="165" fontId="26" fillId="9" borderId="91" xfId="0" applyNumberFormat="1" applyFont="1" applyFill="1" applyBorder="1"/>
    <xf numFmtId="0" fontId="26" fillId="9" borderId="91" xfId="0" applyFont="1" applyFill="1" applyBorder="1"/>
    <xf numFmtId="0" fontId="0" fillId="9" borderId="95" xfId="0" applyFill="1" applyBorder="1"/>
    <xf numFmtId="0" fontId="0" fillId="9" borderId="90" xfId="0" applyFill="1" applyBorder="1"/>
    <xf numFmtId="1" fontId="17" fillId="0" borderId="0" xfId="0" applyNumberFormat="1" applyFont="1" applyFill="1" applyBorder="1" applyProtection="1"/>
    <xf numFmtId="1" fontId="18" fillId="0" borderId="0" xfId="0" applyNumberFormat="1" applyFont="1" applyFill="1" applyBorder="1" applyAlignment="1" applyProtection="1">
      <alignment horizontal="center" vertical="center" wrapText="1"/>
    </xf>
    <xf numFmtId="1" fontId="18" fillId="3" borderId="2" xfId="0" applyNumberFormat="1" applyFont="1" applyFill="1" applyBorder="1" applyAlignment="1" applyProtection="1">
      <alignment horizontal="center" vertical="center"/>
    </xf>
    <xf numFmtId="1" fontId="18" fillId="3" borderId="5" xfId="0" applyNumberFormat="1" applyFont="1" applyFill="1" applyBorder="1" applyAlignment="1" applyProtection="1">
      <alignment horizontal="center" vertical="center" wrapText="1"/>
    </xf>
    <xf numFmtId="1" fontId="3" fillId="3" borderId="2" xfId="0" applyNumberFormat="1" applyFont="1" applyFill="1" applyBorder="1" applyAlignment="1" applyProtection="1">
      <alignment horizontal="center" vertical="center"/>
      <protection hidden="1"/>
    </xf>
    <xf numFmtId="1" fontId="3" fillId="3" borderId="3" xfId="0" applyNumberFormat="1" applyFont="1" applyFill="1" applyBorder="1" applyAlignment="1" applyProtection="1">
      <alignment horizontal="center" vertical="center"/>
      <protection hidden="1"/>
    </xf>
    <xf numFmtId="1" fontId="3" fillId="3" borderId="4" xfId="0" applyNumberFormat="1" applyFont="1" applyFill="1" applyBorder="1" applyAlignment="1" applyProtection="1">
      <alignment horizontal="center" vertical="center"/>
      <protection hidden="1"/>
    </xf>
    <xf numFmtId="0" fontId="3" fillId="3" borderId="5" xfId="0" applyFont="1" applyFill="1" applyBorder="1" applyAlignment="1" applyProtection="1">
      <alignment horizontal="center" vertical="center" wrapText="1"/>
      <protection hidden="1"/>
    </xf>
    <xf numFmtId="0" fontId="12" fillId="0" borderId="5" xfId="0" applyFont="1" applyBorder="1" applyAlignment="1" applyProtection="1">
      <alignment horizontal="center" vertical="top"/>
      <protection hidden="1"/>
    </xf>
    <xf numFmtId="0" fontId="16" fillId="5" borderId="24" xfId="1" applyFont="1" applyFill="1" applyBorder="1" applyAlignment="1" applyProtection="1">
      <alignment horizontal="center" vertical="top"/>
      <protection hidden="1"/>
    </xf>
    <xf numFmtId="0" fontId="16" fillId="5" borderId="28" xfId="1" applyFont="1" applyFill="1" applyBorder="1" applyAlignment="1" applyProtection="1">
      <alignment horizontal="center" vertical="top"/>
      <protection hidden="1"/>
    </xf>
    <xf numFmtId="0" fontId="0" fillId="0" borderId="5" xfId="0" applyBorder="1"/>
    <xf numFmtId="1" fontId="6" fillId="0" borderId="1" xfId="1" applyNumberFormat="1" applyBorder="1" applyAlignment="1" applyProtection="1">
      <alignment horizontal="left" vertical="top"/>
      <protection hidden="1"/>
    </xf>
    <xf numFmtId="1" fontId="3" fillId="3" borderId="5" xfId="0" applyNumberFormat="1" applyFont="1" applyFill="1" applyBorder="1" applyAlignment="1" applyProtection="1">
      <alignment horizontal="center" vertical="center" wrapText="1"/>
      <protection hidden="1"/>
    </xf>
    <xf numFmtId="1" fontId="3" fillId="3" borderId="2" xfId="0" applyNumberFormat="1" applyFont="1" applyFill="1" applyBorder="1" applyAlignment="1" applyProtection="1">
      <alignment horizontal="center" vertical="center"/>
      <protection hidden="1"/>
    </xf>
    <xf numFmtId="1" fontId="3" fillId="3" borderId="3" xfId="0" applyNumberFormat="1" applyFont="1" applyFill="1" applyBorder="1" applyAlignment="1" applyProtection="1">
      <alignment horizontal="center" vertical="center"/>
      <protection hidden="1"/>
    </xf>
    <xf numFmtId="1" fontId="3" fillId="3" borderId="4" xfId="0" applyNumberFormat="1" applyFont="1" applyFill="1" applyBorder="1" applyAlignment="1" applyProtection="1">
      <alignment horizontal="center" vertical="center"/>
      <protection hidden="1"/>
    </xf>
    <xf numFmtId="0" fontId="3" fillId="3" borderId="5" xfId="0" applyFont="1" applyFill="1" applyBorder="1" applyAlignment="1" applyProtection="1">
      <alignment horizontal="center" vertical="center" wrapText="1"/>
      <protection hidden="1"/>
    </xf>
    <xf numFmtId="0" fontId="28" fillId="9" borderId="91" xfId="0" applyFont="1" applyFill="1" applyBorder="1" applyAlignment="1">
      <alignment horizontal="center"/>
    </xf>
    <xf numFmtId="1" fontId="17" fillId="0" borderId="0" xfId="0" applyNumberFormat="1" applyFont="1"/>
    <xf numFmtId="1" fontId="18" fillId="3" borderId="5" xfId="0" applyNumberFormat="1" applyFont="1" applyFill="1" applyBorder="1" applyAlignment="1">
      <alignment horizontal="center" vertical="center" wrapText="1"/>
    </xf>
    <xf numFmtId="1" fontId="18" fillId="3" borderId="2" xfId="0" applyNumberFormat="1" applyFont="1" applyFill="1" applyBorder="1" applyAlignment="1">
      <alignment horizontal="center" vertical="center"/>
    </xf>
    <xf numFmtId="1" fontId="18" fillId="0" borderId="37" xfId="0" applyNumberFormat="1" applyFont="1" applyBorder="1" applyAlignment="1">
      <alignment horizontal="center" vertical="center"/>
    </xf>
    <xf numFmtId="1" fontId="18" fillId="0" borderId="39" xfId="0" applyNumberFormat="1" applyFont="1" applyBorder="1" applyAlignment="1">
      <alignment horizontal="center" vertical="center"/>
    </xf>
    <xf numFmtId="1" fontId="18" fillId="0" borderId="24" xfId="0" applyNumberFormat="1" applyFont="1" applyBorder="1" applyAlignment="1">
      <alignment horizontal="center" vertical="center"/>
    </xf>
    <xf numFmtId="0" fontId="3" fillId="0" borderId="0" xfId="0" applyFont="1" applyAlignment="1" applyProtection="1">
      <alignment horizontal="right"/>
      <protection hidden="1"/>
    </xf>
    <xf numFmtId="0" fontId="2" fillId="0" borderId="0" xfId="0" applyFont="1" applyAlignment="1" applyProtection="1">
      <alignment horizontal="right"/>
      <protection hidden="1"/>
    </xf>
    <xf numFmtId="0" fontId="3" fillId="0" borderId="0" xfId="0" applyFont="1" applyAlignment="1" applyProtection="1">
      <alignment horizontal="center"/>
      <protection hidden="1"/>
    </xf>
    <xf numFmtId="0" fontId="17" fillId="0" borderId="0" xfId="0" applyFont="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1" fontId="2" fillId="0" borderId="0" xfId="0" applyNumberFormat="1" applyFont="1" applyAlignment="1" applyProtection="1">
      <alignment horizontal="left" vertical="top" wrapText="1"/>
      <protection hidden="1"/>
    </xf>
    <xf numFmtId="0" fontId="19" fillId="0" borderId="0" xfId="0" applyFont="1" applyBorder="1" applyAlignment="1" applyProtection="1">
      <alignment horizontal="left"/>
      <protection hidden="1"/>
    </xf>
    <xf numFmtId="1" fontId="18" fillId="3" borderId="2" xfId="0" applyNumberFormat="1" applyFont="1" applyFill="1" applyBorder="1" applyAlignment="1" applyProtection="1">
      <alignment horizontal="center" vertical="center"/>
    </xf>
    <xf numFmtId="1" fontId="18" fillId="3" borderId="4" xfId="0" applyNumberFormat="1" applyFont="1" applyFill="1" applyBorder="1" applyAlignment="1" applyProtection="1">
      <alignment horizontal="center" vertical="center"/>
    </xf>
    <xf numFmtId="1" fontId="18" fillId="3" borderId="3" xfId="0" applyNumberFormat="1" applyFont="1" applyFill="1" applyBorder="1" applyAlignment="1" applyProtection="1">
      <alignment horizontal="center" vertical="center"/>
    </xf>
    <xf numFmtId="1" fontId="18" fillId="3" borderId="5" xfId="0" applyNumberFormat="1" applyFont="1" applyFill="1" applyBorder="1" applyAlignment="1" applyProtection="1">
      <alignment horizontal="center" vertical="center" wrapText="1"/>
    </xf>
    <xf numFmtId="1" fontId="18" fillId="3" borderId="6" xfId="0" applyNumberFormat="1" applyFont="1" applyFill="1" applyBorder="1" applyAlignment="1" applyProtection="1">
      <alignment horizontal="center" vertical="center" wrapText="1"/>
    </xf>
    <xf numFmtId="1" fontId="3" fillId="0" borderId="8" xfId="0" applyNumberFormat="1" applyFont="1" applyBorder="1" applyAlignment="1" applyProtection="1">
      <alignment horizontal="center" vertical="top"/>
      <protection locked="0" hidden="1"/>
    </xf>
    <xf numFmtId="1" fontId="3" fillId="0" borderId="10" xfId="0" applyNumberFormat="1" applyFont="1" applyBorder="1" applyAlignment="1" applyProtection="1">
      <alignment horizontal="center" vertical="top"/>
      <protection locked="0" hidden="1"/>
    </xf>
    <xf numFmtId="1" fontId="3" fillId="0" borderId="2" xfId="0" applyNumberFormat="1" applyFont="1" applyBorder="1" applyAlignment="1" applyProtection="1">
      <alignment horizontal="center" vertical="top"/>
      <protection locked="0" hidden="1"/>
    </xf>
    <xf numFmtId="1" fontId="3" fillId="0" borderId="4" xfId="0" applyNumberFormat="1" applyFont="1" applyBorder="1" applyAlignment="1" applyProtection="1">
      <alignment horizontal="center" vertical="top"/>
      <protection locked="0" hidden="1"/>
    </xf>
    <xf numFmtId="1" fontId="12" fillId="3" borderId="2" xfId="0" applyNumberFormat="1" applyFont="1" applyFill="1" applyBorder="1" applyAlignment="1" applyProtection="1">
      <alignment horizontal="center" vertical="center"/>
      <protection hidden="1"/>
    </xf>
    <xf numFmtId="1" fontId="12" fillId="3" borderId="3" xfId="0" applyNumberFormat="1" applyFont="1" applyFill="1" applyBorder="1" applyAlignment="1" applyProtection="1">
      <alignment horizontal="center" vertical="center"/>
      <protection hidden="1"/>
    </xf>
    <xf numFmtId="1" fontId="12" fillId="3" borderId="4" xfId="0" applyNumberFormat="1" applyFont="1" applyFill="1" applyBorder="1" applyAlignment="1" applyProtection="1">
      <alignment horizontal="center" vertical="center"/>
      <protection hidden="1"/>
    </xf>
    <xf numFmtId="1" fontId="3" fillId="3" borderId="5" xfId="0" applyNumberFormat="1" applyFont="1" applyFill="1" applyBorder="1" applyAlignment="1" applyProtection="1">
      <alignment horizontal="center" vertical="center" wrapText="1"/>
      <protection hidden="1"/>
    </xf>
    <xf numFmtId="1" fontId="3" fillId="3" borderId="6" xfId="0" applyNumberFormat="1" applyFont="1" applyFill="1" applyBorder="1" applyAlignment="1" applyProtection="1">
      <alignment horizontal="center" vertical="center" wrapText="1"/>
      <protection hidden="1"/>
    </xf>
    <xf numFmtId="1" fontId="3" fillId="3" borderId="2" xfId="0" applyNumberFormat="1" applyFont="1" applyFill="1" applyBorder="1" applyAlignment="1" applyProtection="1">
      <alignment horizontal="center" vertical="center"/>
      <protection hidden="1"/>
    </xf>
    <xf numFmtId="1" fontId="3" fillId="3" borderId="3" xfId="0" applyNumberFormat="1" applyFont="1" applyFill="1" applyBorder="1" applyAlignment="1" applyProtection="1">
      <alignment horizontal="center" vertical="center"/>
      <protection hidden="1"/>
    </xf>
    <xf numFmtId="1" fontId="3" fillId="3" borderId="4" xfId="0" applyNumberFormat="1" applyFont="1" applyFill="1" applyBorder="1" applyAlignment="1" applyProtection="1">
      <alignment horizontal="center" vertical="center"/>
      <protection hidden="1"/>
    </xf>
    <xf numFmtId="49" fontId="2" fillId="0" borderId="2" xfId="0" applyNumberFormat="1" applyFont="1" applyBorder="1" applyAlignment="1" applyProtection="1">
      <alignment horizontal="center" vertical="top"/>
      <protection hidden="1"/>
    </xf>
    <xf numFmtId="49" fontId="2" fillId="0" borderId="3" xfId="0" applyNumberFormat="1" applyFont="1" applyBorder="1" applyAlignment="1" applyProtection="1">
      <alignment horizontal="center" vertical="top"/>
      <protection hidden="1"/>
    </xf>
    <xf numFmtId="49" fontId="2" fillId="0" borderId="4" xfId="0" applyNumberFormat="1" applyFont="1" applyBorder="1" applyAlignment="1" applyProtection="1">
      <alignment horizontal="center" vertical="top"/>
      <protection hidden="1"/>
    </xf>
    <xf numFmtId="49" fontId="9" fillId="0" borderId="2" xfId="1" applyNumberFormat="1" applyFont="1" applyBorder="1" applyAlignment="1" applyProtection="1">
      <alignment horizontal="center" vertical="top"/>
      <protection hidden="1"/>
    </xf>
    <xf numFmtId="49" fontId="9" fillId="0" borderId="3" xfId="1" applyNumberFormat="1" applyFont="1" applyBorder="1" applyAlignment="1" applyProtection="1">
      <alignment horizontal="center" vertical="top"/>
      <protection hidden="1"/>
    </xf>
    <xf numFmtId="49" fontId="9" fillId="0" borderId="4" xfId="1" applyNumberFormat="1" applyFont="1" applyBorder="1" applyAlignment="1" applyProtection="1">
      <alignment horizontal="center" vertical="top"/>
      <protection hidden="1"/>
    </xf>
    <xf numFmtId="0" fontId="3" fillId="3" borderId="5" xfId="0" applyFont="1" applyFill="1" applyBorder="1" applyAlignment="1" applyProtection="1">
      <alignment horizontal="center" vertical="center" wrapText="1"/>
      <protection hidden="1"/>
    </xf>
    <xf numFmtId="0" fontId="3" fillId="3" borderId="7" xfId="0" applyFont="1" applyFill="1" applyBorder="1" applyAlignment="1" applyProtection="1">
      <alignment horizontal="center" vertical="center" wrapText="1"/>
      <protection hidden="1"/>
    </xf>
    <xf numFmtId="0" fontId="3" fillId="3" borderId="6" xfId="0" applyFont="1" applyFill="1" applyBorder="1" applyAlignment="1" applyProtection="1">
      <alignment horizontal="center" vertical="center" wrapText="1"/>
      <protection hidden="1"/>
    </xf>
    <xf numFmtId="0" fontId="15" fillId="7" borderId="2" xfId="0" applyFont="1" applyFill="1" applyBorder="1" applyAlignment="1" applyProtection="1">
      <alignment horizontal="center" vertical="center"/>
      <protection hidden="1"/>
    </xf>
    <xf numFmtId="0" fontId="15" fillId="7" borderId="4" xfId="0" applyFont="1" applyFill="1" applyBorder="1" applyAlignment="1" applyProtection="1">
      <alignment horizontal="center" vertical="center"/>
      <protection hidden="1"/>
    </xf>
    <xf numFmtId="1" fontId="12" fillId="3" borderId="2" xfId="0" applyNumberFormat="1" applyFont="1" applyFill="1" applyBorder="1" applyAlignment="1" applyProtection="1">
      <alignment horizontal="center" vertical="center"/>
    </xf>
    <xf numFmtId="1" fontId="12" fillId="3" borderId="3" xfId="0" applyNumberFormat="1" applyFont="1" applyFill="1" applyBorder="1" applyAlignment="1" applyProtection="1">
      <alignment horizontal="center" vertical="center"/>
    </xf>
    <xf numFmtId="1" fontId="12" fillId="3" borderId="4" xfId="0" applyNumberFormat="1" applyFont="1" applyFill="1" applyBorder="1" applyAlignment="1" applyProtection="1">
      <alignment horizontal="center" vertical="center"/>
    </xf>
  </cellXfs>
  <cellStyles count="3">
    <cellStyle name="Hyperlink" xfId="1" builtinId="8"/>
    <cellStyle name="Normal" xfId="0" builtinId="0"/>
    <cellStyle name="Normal 2" xfId="2" xr:uid="{864D92E5-5152-460D-BB59-65F4637BB8AE}"/>
  </cellStyles>
  <dxfs count="84">
    <dxf>
      <fill>
        <patternFill>
          <bgColor rgb="FF92D050"/>
        </patternFill>
      </fill>
    </dxf>
    <dxf>
      <fill>
        <patternFill>
          <bgColor rgb="FF92D050"/>
        </patternFill>
      </fill>
    </dxf>
    <dxf>
      <fill>
        <patternFill>
          <bgColor rgb="FF92D050"/>
        </patternFill>
      </fill>
    </dxf>
    <dxf>
      <font>
        <b/>
        <i val="0"/>
      </font>
      <fill>
        <patternFill>
          <bgColor rgb="FF92D050"/>
        </patternFill>
      </fill>
    </dxf>
    <dxf>
      <font>
        <b/>
        <i val="0"/>
      </font>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
      <font>
        <b/>
        <i val="0"/>
      </font>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3" Type="http://schemas.openxmlformats.org/officeDocument/2006/relationships/image" Target="../media/image7.tiff"/><Relationship Id="rId18" Type="http://schemas.openxmlformats.org/officeDocument/2006/relationships/hyperlink" Target="#'Precision Vertical'!A1"/><Relationship Id="rId26" Type="http://schemas.openxmlformats.org/officeDocument/2006/relationships/hyperlink" Target="#ClimaAir!A1"/><Relationship Id="rId39" Type="http://schemas.openxmlformats.org/officeDocument/2006/relationships/image" Target="../media/image21.tiff"/><Relationship Id="rId21" Type="http://schemas.openxmlformats.org/officeDocument/2006/relationships/image" Target="../media/image11.png"/><Relationship Id="rId34" Type="http://schemas.openxmlformats.org/officeDocument/2006/relationships/image" Target="../media/image18.png"/><Relationship Id="rId42" Type="http://schemas.openxmlformats.org/officeDocument/2006/relationships/hyperlink" Target="https://www.merriottuk.com/range/hd-radiant-panel/" TargetMode="External"/><Relationship Id="rId47" Type="http://schemas.openxmlformats.org/officeDocument/2006/relationships/image" Target="../media/image25.png"/><Relationship Id="rId50" Type="http://schemas.openxmlformats.org/officeDocument/2006/relationships/hyperlink" Target="#Valves!Print_Area"/><Relationship Id="rId55" Type="http://schemas.openxmlformats.org/officeDocument/2006/relationships/image" Target="../media/image30.tiff"/><Relationship Id="rId7" Type="http://schemas.openxmlformats.org/officeDocument/2006/relationships/image" Target="../media/image4.png"/><Relationship Id="rId2" Type="http://schemas.openxmlformats.org/officeDocument/2006/relationships/image" Target="../media/image1.png"/><Relationship Id="rId16" Type="http://schemas.openxmlformats.org/officeDocument/2006/relationships/hyperlink" Target="#'Precision Horizontal'!A1"/><Relationship Id="rId29" Type="http://schemas.openxmlformats.org/officeDocument/2006/relationships/image" Target="../media/image15.png"/><Relationship Id="rId11" Type="http://schemas.openxmlformats.org/officeDocument/2006/relationships/image" Target="../media/image6.jpeg"/><Relationship Id="rId24" Type="http://schemas.openxmlformats.org/officeDocument/2006/relationships/hyperlink" Target="#'Ultima (Precision)'!A1"/><Relationship Id="rId32" Type="http://schemas.openxmlformats.org/officeDocument/2006/relationships/hyperlink" Target="#Crystal!A1"/><Relationship Id="rId37" Type="http://schemas.openxmlformats.org/officeDocument/2006/relationships/image" Target="../media/image20.jpeg"/><Relationship Id="rId40" Type="http://schemas.openxmlformats.org/officeDocument/2006/relationships/hyperlink" Target="#'Crystal E'!A1"/><Relationship Id="rId45" Type="http://schemas.openxmlformats.org/officeDocument/2006/relationships/image" Target="../media/image24.png"/><Relationship Id="rId53" Type="http://schemas.openxmlformats.org/officeDocument/2006/relationships/image" Target="../media/image29.png"/><Relationship Id="rId58" Type="http://schemas.openxmlformats.org/officeDocument/2006/relationships/hyperlink" Target="#'Aura Slim'!Print_Area"/><Relationship Id="rId5" Type="http://schemas.openxmlformats.org/officeDocument/2006/relationships/hyperlink" Target="#'Fascia &amp; Fascia Grace'!A1"/><Relationship Id="rId61" Type="http://schemas.openxmlformats.org/officeDocument/2006/relationships/image" Target="../media/image33.jpeg"/><Relationship Id="rId19" Type="http://schemas.openxmlformats.org/officeDocument/2006/relationships/image" Target="../media/image10.jpeg"/><Relationship Id="rId14" Type="http://schemas.openxmlformats.org/officeDocument/2006/relationships/hyperlink" Target="#'Profile Horizontal'!Print_Area"/><Relationship Id="rId22" Type="http://schemas.openxmlformats.org/officeDocument/2006/relationships/hyperlink" Target="#Optima!A1"/><Relationship Id="rId27" Type="http://schemas.openxmlformats.org/officeDocument/2006/relationships/image" Target="../media/image14.png"/><Relationship Id="rId30" Type="http://schemas.openxmlformats.org/officeDocument/2006/relationships/hyperlink" Target="#Edge!A1"/><Relationship Id="rId35" Type="http://schemas.openxmlformats.org/officeDocument/2006/relationships/hyperlink" Target="#'Ultima (Primo)'!A1"/><Relationship Id="rId43" Type="http://schemas.openxmlformats.org/officeDocument/2006/relationships/image" Target="../media/image23.png"/><Relationship Id="rId48" Type="http://schemas.openxmlformats.org/officeDocument/2006/relationships/hyperlink" Target="https://www.merriottuk.com/range/emmetistring/" TargetMode="External"/><Relationship Id="rId56" Type="http://schemas.openxmlformats.org/officeDocument/2006/relationships/hyperlink" Target="#'Precision Plus Vertical'!Print_Area"/><Relationship Id="rId8" Type="http://schemas.openxmlformats.org/officeDocument/2006/relationships/hyperlink" Target="#'Centre Tap'!A1"/><Relationship Id="rId51" Type="http://schemas.openxmlformats.org/officeDocument/2006/relationships/image" Target="../media/image27.png"/><Relationship Id="rId3" Type="http://schemas.openxmlformats.org/officeDocument/2006/relationships/hyperlink" Target="#'Primo Plus'!A1"/><Relationship Id="rId12" Type="http://schemas.openxmlformats.org/officeDocument/2006/relationships/hyperlink" Target="#Radiavector!A1"/><Relationship Id="rId17" Type="http://schemas.openxmlformats.org/officeDocument/2006/relationships/image" Target="../media/image9.tiff"/><Relationship Id="rId25" Type="http://schemas.openxmlformats.org/officeDocument/2006/relationships/image" Target="../media/image13.jpeg"/><Relationship Id="rId33" Type="http://schemas.openxmlformats.org/officeDocument/2006/relationships/image" Target="../media/image17.jpeg"/><Relationship Id="rId38" Type="http://schemas.openxmlformats.org/officeDocument/2006/relationships/hyperlink" Target="#'Ultima (Vertical)'!A1"/><Relationship Id="rId46" Type="http://schemas.openxmlformats.org/officeDocument/2006/relationships/hyperlink" Target="https://www.merriottuk.com/range/emmetigraf/" TargetMode="External"/><Relationship Id="rId59" Type="http://schemas.openxmlformats.org/officeDocument/2006/relationships/image" Target="../media/image32.jpeg"/><Relationship Id="rId20" Type="http://schemas.openxmlformats.org/officeDocument/2006/relationships/hyperlink" Target="#Protecta!A1"/><Relationship Id="rId41" Type="http://schemas.openxmlformats.org/officeDocument/2006/relationships/image" Target="../media/image22.emf"/><Relationship Id="rId54" Type="http://schemas.openxmlformats.org/officeDocument/2006/relationships/hyperlink" Target="#'Profile Vertical'!Print_Area"/><Relationship Id="rId1" Type="http://schemas.openxmlformats.org/officeDocument/2006/relationships/hyperlink" Target="https://www.merriottuk.com/" TargetMode="External"/><Relationship Id="rId6" Type="http://schemas.openxmlformats.org/officeDocument/2006/relationships/image" Target="../media/image3.png"/><Relationship Id="rId15" Type="http://schemas.openxmlformats.org/officeDocument/2006/relationships/image" Target="../media/image8.tiff"/><Relationship Id="rId23" Type="http://schemas.openxmlformats.org/officeDocument/2006/relationships/image" Target="../media/image12.png"/><Relationship Id="rId28" Type="http://schemas.openxmlformats.org/officeDocument/2006/relationships/hyperlink" Target="#Electric!A1"/><Relationship Id="rId36" Type="http://schemas.openxmlformats.org/officeDocument/2006/relationships/image" Target="../media/image19.jpeg"/><Relationship Id="rId49" Type="http://schemas.openxmlformats.org/officeDocument/2006/relationships/image" Target="../media/image26.png"/><Relationship Id="rId57" Type="http://schemas.openxmlformats.org/officeDocument/2006/relationships/image" Target="../media/image31.jpeg"/><Relationship Id="rId10" Type="http://schemas.openxmlformats.org/officeDocument/2006/relationships/hyperlink" Target="#'Multicolumn Plus'!A1"/><Relationship Id="rId31" Type="http://schemas.openxmlformats.org/officeDocument/2006/relationships/image" Target="../media/image16.tiff"/><Relationship Id="rId44" Type="http://schemas.openxmlformats.org/officeDocument/2006/relationships/hyperlink" Target="https://www.merriottuk.com/range/smart-radiant-panel/" TargetMode="External"/><Relationship Id="rId52" Type="http://schemas.openxmlformats.org/officeDocument/2006/relationships/image" Target="../media/image28.png"/><Relationship Id="rId60" Type="http://schemas.openxmlformats.org/officeDocument/2006/relationships/hyperlink" Target="#Aura!A1"/><Relationship Id="rId4" Type="http://schemas.openxmlformats.org/officeDocument/2006/relationships/image" Target="../media/image2.emf"/><Relationship Id="rId9" Type="http://schemas.openxmlformats.org/officeDocument/2006/relationships/image" Target="../media/image5.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11.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12.xml.rels><?xml version="1.0" encoding="UTF-8" standalone="yes"?>
<Relationships xmlns="http://schemas.openxmlformats.org/package/2006/relationships"><Relationship Id="rId3" Type="http://schemas.openxmlformats.org/officeDocument/2006/relationships/image" Target="../media/image45.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13.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14.xml.rels><?xml version="1.0" encoding="UTF-8" standalone="yes"?>
<Relationships xmlns="http://schemas.openxmlformats.org/package/2006/relationships"><Relationship Id="rId3" Type="http://schemas.openxmlformats.org/officeDocument/2006/relationships/image" Target="../media/image47.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15.xml.rels><?xml version="1.0" encoding="UTF-8" standalone="yes"?>
<Relationships xmlns="http://schemas.openxmlformats.org/package/2006/relationships"><Relationship Id="rId3" Type="http://schemas.openxmlformats.org/officeDocument/2006/relationships/image" Target="../media/image48.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16.xml.rels><?xml version="1.0" encoding="UTF-8" standalone="yes"?>
<Relationships xmlns="http://schemas.openxmlformats.org/package/2006/relationships"><Relationship Id="rId3" Type="http://schemas.openxmlformats.org/officeDocument/2006/relationships/image" Target="../media/image49.tiff"/><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17.xml.rels><?xml version="1.0" encoding="UTF-8" standalone="yes"?>
<Relationships xmlns="http://schemas.openxmlformats.org/package/2006/relationships"><Relationship Id="rId3" Type="http://schemas.openxmlformats.org/officeDocument/2006/relationships/image" Target="../media/image50.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18.xml.rels><?xml version="1.0" encoding="UTF-8" standalone="yes"?>
<Relationships xmlns="http://schemas.openxmlformats.org/package/2006/relationships"><Relationship Id="rId3" Type="http://schemas.openxmlformats.org/officeDocument/2006/relationships/image" Target="../media/image51.jpe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19.xml.rels><?xml version="1.0" encoding="UTF-8" standalone="yes"?>
<Relationships xmlns="http://schemas.openxmlformats.org/package/2006/relationships"><Relationship Id="rId3" Type="http://schemas.openxmlformats.org/officeDocument/2006/relationships/image" Target="../media/image52.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20.xml.rels><?xml version="1.0" encoding="UTF-8" standalone="yes"?>
<Relationships xmlns="http://schemas.openxmlformats.org/package/2006/relationships"><Relationship Id="rId3" Type="http://schemas.openxmlformats.org/officeDocument/2006/relationships/image" Target="../media/image53.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21.xml.rels><?xml version="1.0" encoding="UTF-8" standalone="yes"?>
<Relationships xmlns="http://schemas.openxmlformats.org/package/2006/relationships"><Relationship Id="rId3" Type="http://schemas.openxmlformats.org/officeDocument/2006/relationships/image" Target="../media/image54.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22.xml.rels><?xml version="1.0" encoding="UTF-8" standalone="yes"?>
<Relationships xmlns="http://schemas.openxmlformats.org/package/2006/relationships"><Relationship Id="rId3" Type="http://schemas.openxmlformats.org/officeDocument/2006/relationships/image" Target="../media/image55.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23.xml.rels><?xml version="1.0" encoding="UTF-8" standalone="yes"?>
<Relationships xmlns="http://schemas.openxmlformats.org/package/2006/relationships"><Relationship Id="rId3" Type="http://schemas.openxmlformats.org/officeDocument/2006/relationships/image" Target="../media/image56.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24.xml.rels><?xml version="1.0" encoding="UTF-8" standalone="yes"?>
<Relationships xmlns="http://schemas.openxmlformats.org/package/2006/relationships"><Relationship Id="rId8" Type="http://schemas.openxmlformats.org/officeDocument/2006/relationships/image" Target="../media/image62.png"/><Relationship Id="rId13" Type="http://schemas.openxmlformats.org/officeDocument/2006/relationships/image" Target="../media/image67.emf"/><Relationship Id="rId18" Type="http://schemas.openxmlformats.org/officeDocument/2006/relationships/image" Target="../media/image72.emf"/><Relationship Id="rId3" Type="http://schemas.openxmlformats.org/officeDocument/2006/relationships/image" Target="../media/image57.emf"/><Relationship Id="rId7" Type="http://schemas.openxmlformats.org/officeDocument/2006/relationships/image" Target="../media/image61.emf"/><Relationship Id="rId12" Type="http://schemas.openxmlformats.org/officeDocument/2006/relationships/image" Target="../media/image66.emf"/><Relationship Id="rId17" Type="http://schemas.openxmlformats.org/officeDocument/2006/relationships/image" Target="../media/image71.emf"/><Relationship Id="rId2" Type="http://schemas.openxmlformats.org/officeDocument/2006/relationships/image" Target="../media/image1.png"/><Relationship Id="rId16" Type="http://schemas.openxmlformats.org/officeDocument/2006/relationships/image" Target="../media/image70.emf"/><Relationship Id="rId1" Type="http://schemas.openxmlformats.org/officeDocument/2006/relationships/hyperlink" Target="https://www.merriottuk.com/" TargetMode="External"/><Relationship Id="rId6" Type="http://schemas.openxmlformats.org/officeDocument/2006/relationships/image" Target="../media/image60.emf"/><Relationship Id="rId11" Type="http://schemas.openxmlformats.org/officeDocument/2006/relationships/image" Target="../media/image65.emf"/><Relationship Id="rId5" Type="http://schemas.openxmlformats.org/officeDocument/2006/relationships/image" Target="../media/image59.png"/><Relationship Id="rId15" Type="http://schemas.openxmlformats.org/officeDocument/2006/relationships/image" Target="../media/image69.emf"/><Relationship Id="rId10" Type="http://schemas.openxmlformats.org/officeDocument/2006/relationships/image" Target="../media/image64.emf"/><Relationship Id="rId4" Type="http://schemas.openxmlformats.org/officeDocument/2006/relationships/image" Target="../media/image58.emf"/><Relationship Id="rId9" Type="http://schemas.openxmlformats.org/officeDocument/2006/relationships/image" Target="../media/image63.png"/><Relationship Id="rId14" Type="http://schemas.openxmlformats.org/officeDocument/2006/relationships/image" Target="../media/image68.emf"/></Relationships>
</file>

<file path=xl/drawings/_rels/drawing3.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1.png"/><Relationship Id="rId1" Type="http://schemas.openxmlformats.org/officeDocument/2006/relationships/hyperlink" Target="https://www.merriottuk.com/" TargetMode="External"/><Relationship Id="rId4" Type="http://schemas.openxmlformats.org/officeDocument/2006/relationships/image" Target="../media/image36.png"/></Relationships>
</file>

<file path=xl/drawings/_rels/drawing4.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5.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7.xml.rels><?xml version="1.0" encoding="UTF-8" standalone="yes"?>
<Relationships xmlns="http://schemas.openxmlformats.org/package/2006/relationships"><Relationship Id="rId3" Type="http://schemas.openxmlformats.org/officeDocument/2006/relationships/image" Target="../media/image40.jpe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8.xml.rels><?xml version="1.0" encoding="UTF-8" standalone="yes"?>
<Relationships xmlns="http://schemas.openxmlformats.org/package/2006/relationships"><Relationship Id="rId3" Type="http://schemas.openxmlformats.org/officeDocument/2006/relationships/image" Target="../media/image41.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_rels/drawing9.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1.png"/><Relationship Id="rId1" Type="http://schemas.openxmlformats.org/officeDocument/2006/relationships/hyperlink" Target="https://www.merriottuk.com/"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551489</xdr:colOff>
      <xdr:row>1</xdr:row>
      <xdr:rowOff>105575</xdr:rowOff>
    </xdr:from>
    <xdr:to>
      <xdr:col>7</xdr:col>
      <xdr:colOff>2343353</xdr:colOff>
      <xdr:row>3</xdr:row>
      <xdr:rowOff>113114</xdr:rowOff>
    </xdr:to>
    <xdr:pic>
      <xdr:nvPicPr>
        <xdr:cNvPr id="2" name="Picture 1">
          <a:hlinkClick xmlns:r="http://schemas.openxmlformats.org/officeDocument/2006/relationships" r:id="rId1"/>
          <a:extLst>
            <a:ext uri="{FF2B5EF4-FFF2-40B4-BE49-F238E27FC236}">
              <a16:creationId xmlns:a16="http://schemas.microsoft.com/office/drawing/2014/main" id="{89646932-5958-4097-853F-D790816D3011}"/>
            </a:ext>
          </a:extLst>
        </xdr:cNvPr>
        <xdr:cNvPicPr>
          <a:picLocks noChangeAspect="1"/>
        </xdr:cNvPicPr>
      </xdr:nvPicPr>
      <xdr:blipFill>
        <a:blip xmlns:r="http://schemas.openxmlformats.org/officeDocument/2006/relationships" r:embed="rId2"/>
        <a:stretch>
          <a:fillRect/>
        </a:stretch>
      </xdr:blipFill>
      <xdr:spPr>
        <a:xfrm>
          <a:off x="14267489" y="187218"/>
          <a:ext cx="1791864" cy="388539"/>
        </a:xfrm>
        <a:prstGeom prst="rect">
          <a:avLst/>
        </a:prstGeom>
      </xdr:spPr>
    </xdr:pic>
    <xdr:clientData/>
  </xdr:twoCellAnchor>
  <xdr:twoCellAnchor editAs="oneCell">
    <xdr:from>
      <xdr:col>1</xdr:col>
      <xdr:colOff>823921</xdr:colOff>
      <xdr:row>7</xdr:row>
      <xdr:rowOff>66260</xdr:rowOff>
    </xdr:from>
    <xdr:to>
      <xdr:col>1</xdr:col>
      <xdr:colOff>1953722</xdr:colOff>
      <xdr:row>7</xdr:row>
      <xdr:rowOff>1218362</xdr:rowOff>
    </xdr:to>
    <xdr:pic>
      <xdr:nvPicPr>
        <xdr:cNvPr id="3" name="Picture 2">
          <a:hlinkClick xmlns:r="http://schemas.openxmlformats.org/officeDocument/2006/relationships" r:id="rId3"/>
          <a:extLst>
            <a:ext uri="{FF2B5EF4-FFF2-40B4-BE49-F238E27FC236}">
              <a16:creationId xmlns:a16="http://schemas.microsoft.com/office/drawing/2014/main" id="{37A857CB-6856-42B5-6F00-AE5941C7883B}"/>
            </a:ext>
          </a:extLst>
        </xdr:cNvPr>
        <xdr:cNvPicPr>
          <a:picLocks noChangeAspect="1" noChangeArrowheads="1"/>
        </xdr:cNvPicPr>
      </xdr:nvPicPr>
      <xdr:blipFill>
        <a:blip xmlns:r="http://schemas.openxmlformats.org/officeDocument/2006/relationships" r:embed="rId4" cstate="screen">
          <a:extLst>
            <a:ext uri="{28A0092B-C50C-407E-A947-70E740481C1C}">
              <a14:useLocalDpi xmlns:a14="http://schemas.microsoft.com/office/drawing/2010/main"/>
            </a:ext>
          </a:extLst>
        </a:blip>
        <a:srcRect/>
        <a:stretch>
          <a:fillRect/>
        </a:stretch>
      </xdr:blipFill>
      <xdr:spPr bwMode="auto">
        <a:xfrm>
          <a:off x="924774" y="1422172"/>
          <a:ext cx="1129801" cy="1152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689405</xdr:colOff>
      <xdr:row>9</xdr:row>
      <xdr:rowOff>2436</xdr:rowOff>
    </xdr:from>
    <xdr:to>
      <xdr:col>1</xdr:col>
      <xdr:colOff>2048302</xdr:colOff>
      <xdr:row>9</xdr:row>
      <xdr:rowOff>1187824</xdr:rowOff>
    </xdr:to>
    <xdr:pic>
      <xdr:nvPicPr>
        <xdr:cNvPr id="8" name="Picture 7">
          <a:hlinkClick xmlns:r="http://schemas.openxmlformats.org/officeDocument/2006/relationships" r:id="rId5"/>
          <a:extLst>
            <a:ext uri="{FF2B5EF4-FFF2-40B4-BE49-F238E27FC236}">
              <a16:creationId xmlns:a16="http://schemas.microsoft.com/office/drawing/2014/main" id="{E2C96D12-D674-CC26-1D3A-79F5BC5D48EF}"/>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790258" y="2815112"/>
          <a:ext cx="1358897" cy="1185388"/>
        </a:xfrm>
        <a:prstGeom prst="rect">
          <a:avLst/>
        </a:prstGeom>
      </xdr:spPr>
    </xdr:pic>
    <xdr:clientData/>
  </xdr:twoCellAnchor>
  <xdr:twoCellAnchor editAs="oneCell">
    <xdr:from>
      <xdr:col>1</xdr:col>
      <xdr:colOff>638735</xdr:colOff>
      <xdr:row>10</xdr:row>
      <xdr:rowOff>177486</xdr:rowOff>
    </xdr:from>
    <xdr:to>
      <xdr:col>1</xdr:col>
      <xdr:colOff>2028265</xdr:colOff>
      <xdr:row>11</xdr:row>
      <xdr:rowOff>1199667</xdr:rowOff>
    </xdr:to>
    <xdr:pic>
      <xdr:nvPicPr>
        <xdr:cNvPr id="10" name="Picture 9">
          <a:hlinkClick xmlns:r="http://schemas.openxmlformats.org/officeDocument/2006/relationships" r:id="rId5"/>
          <a:extLst>
            <a:ext uri="{FF2B5EF4-FFF2-40B4-BE49-F238E27FC236}">
              <a16:creationId xmlns:a16="http://schemas.microsoft.com/office/drawing/2014/main" id="{5799D944-01F4-F29B-CD4E-4D40C75AEEF9}"/>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739588" y="4256427"/>
          <a:ext cx="1389530" cy="1212681"/>
        </a:xfrm>
        <a:prstGeom prst="rect">
          <a:avLst/>
        </a:prstGeom>
      </xdr:spPr>
    </xdr:pic>
    <xdr:clientData/>
  </xdr:twoCellAnchor>
  <xdr:twoCellAnchor editAs="oneCell">
    <xdr:from>
      <xdr:col>1</xdr:col>
      <xdr:colOff>694765</xdr:colOff>
      <xdr:row>13</xdr:row>
      <xdr:rowOff>44824</xdr:rowOff>
    </xdr:from>
    <xdr:to>
      <xdr:col>1</xdr:col>
      <xdr:colOff>2116521</xdr:colOff>
      <xdr:row>13</xdr:row>
      <xdr:rowOff>1187824</xdr:rowOff>
    </xdr:to>
    <xdr:pic>
      <xdr:nvPicPr>
        <xdr:cNvPr id="5" name="Picture 4">
          <a:hlinkClick xmlns:r="http://schemas.openxmlformats.org/officeDocument/2006/relationships" r:id="rId8"/>
          <a:extLst>
            <a:ext uri="{FF2B5EF4-FFF2-40B4-BE49-F238E27FC236}">
              <a16:creationId xmlns:a16="http://schemas.microsoft.com/office/drawing/2014/main" id="{5EB63095-7219-BBB3-88D9-11BE3252A9BE}"/>
            </a:ext>
          </a:extLst>
        </xdr:cNvPr>
        <xdr:cNvPicPr>
          <a:picLocks noChangeAspect="1"/>
        </xdr:cNvPicPr>
      </xdr:nvPicPr>
      <xdr:blipFill rotWithShape="1">
        <a:blip xmlns:r="http://schemas.openxmlformats.org/officeDocument/2006/relationships" r:embed="rId9" cstate="screen">
          <a:extLst>
            <a:ext uri="{28A0092B-C50C-407E-A947-70E740481C1C}">
              <a14:useLocalDpi xmlns:a14="http://schemas.microsoft.com/office/drawing/2010/main"/>
            </a:ext>
          </a:extLst>
        </a:blip>
        <a:srcRect t="4553" b="6130"/>
        <a:stretch/>
      </xdr:blipFill>
      <xdr:spPr>
        <a:xfrm>
          <a:off x="795618" y="5771030"/>
          <a:ext cx="1421756" cy="1143000"/>
        </a:xfrm>
        <a:prstGeom prst="rect">
          <a:avLst/>
        </a:prstGeom>
      </xdr:spPr>
    </xdr:pic>
    <xdr:clientData/>
  </xdr:twoCellAnchor>
  <xdr:twoCellAnchor editAs="oneCell">
    <xdr:from>
      <xdr:col>2</xdr:col>
      <xdr:colOff>761999</xdr:colOff>
      <xdr:row>17</xdr:row>
      <xdr:rowOff>87262</xdr:rowOff>
    </xdr:from>
    <xdr:to>
      <xdr:col>2</xdr:col>
      <xdr:colOff>1988908</xdr:colOff>
      <xdr:row>17</xdr:row>
      <xdr:rowOff>1252010</xdr:rowOff>
    </xdr:to>
    <xdr:pic>
      <xdr:nvPicPr>
        <xdr:cNvPr id="7" name="Picture 6">
          <a:hlinkClick xmlns:r="http://schemas.openxmlformats.org/officeDocument/2006/relationships" r:id="rId10"/>
          <a:extLst>
            <a:ext uri="{FF2B5EF4-FFF2-40B4-BE49-F238E27FC236}">
              <a16:creationId xmlns:a16="http://schemas.microsoft.com/office/drawing/2014/main" id="{599117B2-DDC2-36B7-74E7-7331A0155B3D}"/>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flipH="1">
          <a:off x="3574675" y="7270233"/>
          <a:ext cx="1226909" cy="1164748"/>
        </a:xfrm>
        <a:prstGeom prst="rect">
          <a:avLst/>
        </a:prstGeom>
      </xdr:spPr>
    </xdr:pic>
    <xdr:clientData/>
  </xdr:twoCellAnchor>
  <xdr:twoCellAnchor editAs="oneCell">
    <xdr:from>
      <xdr:col>2</xdr:col>
      <xdr:colOff>683382</xdr:colOff>
      <xdr:row>15</xdr:row>
      <xdr:rowOff>33619</xdr:rowOff>
    </xdr:from>
    <xdr:to>
      <xdr:col>2</xdr:col>
      <xdr:colOff>2061883</xdr:colOff>
      <xdr:row>15</xdr:row>
      <xdr:rowOff>1254669</xdr:rowOff>
    </xdr:to>
    <xdr:pic>
      <xdr:nvPicPr>
        <xdr:cNvPr id="13" name="Picture 12">
          <a:hlinkClick xmlns:r="http://schemas.openxmlformats.org/officeDocument/2006/relationships" r:id="rId12"/>
          <a:extLst>
            <a:ext uri="{FF2B5EF4-FFF2-40B4-BE49-F238E27FC236}">
              <a16:creationId xmlns:a16="http://schemas.microsoft.com/office/drawing/2014/main" id="{78AD933C-9980-DCAA-0D50-EB5EA503EF47}"/>
            </a:ext>
          </a:extLst>
        </xdr:cNvPr>
        <xdr:cNvPicPr>
          <a:picLocks noChangeAspect="1"/>
        </xdr:cNvPicPr>
      </xdr:nvPicPr>
      <xdr:blipFill rotWithShape="1">
        <a:blip xmlns:r="http://schemas.openxmlformats.org/officeDocument/2006/relationships" r:embed="rId13" cstate="screen">
          <a:extLst>
            <a:ext uri="{28A0092B-C50C-407E-A947-70E740481C1C}">
              <a14:useLocalDpi xmlns:a14="http://schemas.microsoft.com/office/drawing/2010/main"/>
            </a:ext>
          </a:extLst>
        </a:blip>
        <a:srcRect/>
        <a:stretch/>
      </xdr:blipFill>
      <xdr:spPr>
        <a:xfrm>
          <a:off x="3496058" y="7138148"/>
          <a:ext cx="1378501" cy="1221050"/>
        </a:xfrm>
        <a:prstGeom prst="rect">
          <a:avLst/>
        </a:prstGeom>
      </xdr:spPr>
    </xdr:pic>
    <xdr:clientData/>
  </xdr:twoCellAnchor>
  <xdr:twoCellAnchor editAs="oneCell">
    <xdr:from>
      <xdr:col>2</xdr:col>
      <xdr:colOff>829236</xdr:colOff>
      <xdr:row>11</xdr:row>
      <xdr:rowOff>33617</xdr:rowOff>
    </xdr:from>
    <xdr:to>
      <xdr:col>2</xdr:col>
      <xdr:colOff>2059447</xdr:colOff>
      <xdr:row>11</xdr:row>
      <xdr:rowOff>1263828</xdr:rowOff>
    </xdr:to>
    <xdr:pic>
      <xdr:nvPicPr>
        <xdr:cNvPr id="17" name="Picture 16">
          <a:hlinkClick xmlns:r="http://schemas.openxmlformats.org/officeDocument/2006/relationships" r:id="rId14"/>
          <a:extLst>
            <a:ext uri="{FF2B5EF4-FFF2-40B4-BE49-F238E27FC236}">
              <a16:creationId xmlns:a16="http://schemas.microsoft.com/office/drawing/2014/main" id="{18B2F69B-C666-8581-8314-F555BE5A6B00}"/>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3641912" y="4303058"/>
          <a:ext cx="1230211" cy="1230211"/>
        </a:xfrm>
        <a:prstGeom prst="rect">
          <a:avLst/>
        </a:prstGeom>
      </xdr:spPr>
    </xdr:pic>
    <xdr:clientData/>
  </xdr:twoCellAnchor>
  <xdr:twoCellAnchor editAs="oneCell">
    <xdr:from>
      <xdr:col>2</xdr:col>
      <xdr:colOff>642657</xdr:colOff>
      <xdr:row>7</xdr:row>
      <xdr:rowOff>68356</xdr:rowOff>
    </xdr:from>
    <xdr:to>
      <xdr:col>2</xdr:col>
      <xdr:colOff>2138083</xdr:colOff>
      <xdr:row>7</xdr:row>
      <xdr:rowOff>1231465</xdr:rowOff>
    </xdr:to>
    <xdr:pic>
      <xdr:nvPicPr>
        <xdr:cNvPr id="19" name="Picture 18">
          <a:hlinkClick xmlns:r="http://schemas.openxmlformats.org/officeDocument/2006/relationships" r:id="rId16"/>
          <a:extLst>
            <a:ext uri="{FF2B5EF4-FFF2-40B4-BE49-F238E27FC236}">
              <a16:creationId xmlns:a16="http://schemas.microsoft.com/office/drawing/2014/main" id="{A22359C1-A2C5-1308-A552-25F4882FEB03}"/>
            </a:ext>
          </a:extLst>
        </xdr:cNvPr>
        <xdr:cNvPicPr>
          <a:picLocks noChangeAspect="1"/>
        </xdr:cNvPicPr>
      </xdr:nvPicPr>
      <xdr:blipFill rotWithShape="1">
        <a:blip xmlns:r="http://schemas.openxmlformats.org/officeDocument/2006/relationships" r:embed="rId17" cstate="screen">
          <a:extLst>
            <a:ext uri="{28A0092B-C50C-407E-A947-70E740481C1C}">
              <a14:useLocalDpi xmlns:a14="http://schemas.microsoft.com/office/drawing/2010/main"/>
            </a:ext>
          </a:extLst>
        </a:blip>
        <a:srcRect t="12419" b="9804"/>
        <a:stretch/>
      </xdr:blipFill>
      <xdr:spPr>
        <a:xfrm>
          <a:off x="3455333" y="1424268"/>
          <a:ext cx="1495426" cy="1163109"/>
        </a:xfrm>
        <a:prstGeom prst="rect">
          <a:avLst/>
        </a:prstGeom>
      </xdr:spPr>
    </xdr:pic>
    <xdr:clientData/>
  </xdr:twoCellAnchor>
  <xdr:twoCellAnchor editAs="oneCell">
    <xdr:from>
      <xdr:col>2</xdr:col>
      <xdr:colOff>381001</xdr:colOff>
      <xdr:row>9</xdr:row>
      <xdr:rowOff>40901</xdr:rowOff>
    </xdr:from>
    <xdr:to>
      <xdr:col>2</xdr:col>
      <xdr:colOff>2173941</xdr:colOff>
      <xdr:row>9</xdr:row>
      <xdr:rowOff>1194267</xdr:rowOff>
    </xdr:to>
    <xdr:pic>
      <xdr:nvPicPr>
        <xdr:cNvPr id="21" name="Picture 20">
          <a:hlinkClick xmlns:r="http://schemas.openxmlformats.org/officeDocument/2006/relationships" r:id="rId18"/>
          <a:extLst>
            <a:ext uri="{FF2B5EF4-FFF2-40B4-BE49-F238E27FC236}">
              <a16:creationId xmlns:a16="http://schemas.microsoft.com/office/drawing/2014/main" id="{BA5423D1-F682-65FE-156C-99D724C8FD21}"/>
            </a:ext>
          </a:extLst>
        </xdr:cNvPr>
        <xdr:cNvPicPr>
          <a:picLocks noChangeAspect="1"/>
        </xdr:cNvPicPr>
      </xdr:nvPicPr>
      <xdr:blipFill rotWithShape="1">
        <a:blip xmlns:r="http://schemas.openxmlformats.org/officeDocument/2006/relationships" r:embed="rId19" cstate="screen">
          <a:clrChange>
            <a:clrFrom>
              <a:srgbClr val="FFFFFF"/>
            </a:clrFrom>
            <a:clrTo>
              <a:srgbClr val="FFFFFF">
                <a:alpha val="0"/>
              </a:srgbClr>
            </a:clrTo>
          </a:clrChange>
          <a:extLst>
            <a:ext uri="{28A0092B-C50C-407E-A947-70E740481C1C}">
              <a14:useLocalDpi xmlns:a14="http://schemas.microsoft.com/office/drawing/2010/main"/>
            </a:ext>
          </a:extLst>
        </a:blip>
        <a:srcRect l="-251959" r="-204494"/>
        <a:stretch/>
      </xdr:blipFill>
      <xdr:spPr>
        <a:xfrm>
          <a:off x="3193677" y="2853577"/>
          <a:ext cx="1792940" cy="1153366"/>
        </a:xfrm>
        <a:prstGeom prst="rect">
          <a:avLst/>
        </a:prstGeom>
      </xdr:spPr>
    </xdr:pic>
    <xdr:clientData/>
  </xdr:twoCellAnchor>
  <xdr:twoCellAnchor editAs="oneCell">
    <xdr:from>
      <xdr:col>3</xdr:col>
      <xdr:colOff>645458</xdr:colOff>
      <xdr:row>7</xdr:row>
      <xdr:rowOff>72837</xdr:rowOff>
    </xdr:from>
    <xdr:to>
      <xdr:col>3</xdr:col>
      <xdr:colOff>2140883</xdr:colOff>
      <xdr:row>7</xdr:row>
      <xdr:rowOff>1187262</xdr:rowOff>
    </xdr:to>
    <xdr:pic>
      <xdr:nvPicPr>
        <xdr:cNvPr id="23" name="Picture 22">
          <a:hlinkClick xmlns:r="http://schemas.openxmlformats.org/officeDocument/2006/relationships" r:id="rId20"/>
          <a:extLst>
            <a:ext uri="{FF2B5EF4-FFF2-40B4-BE49-F238E27FC236}">
              <a16:creationId xmlns:a16="http://schemas.microsoft.com/office/drawing/2014/main" id="{F4086252-F826-3C24-92A4-10DE2DBCA3EF}"/>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t="5803" b="8807"/>
        <a:stretch/>
      </xdr:blipFill>
      <xdr:spPr>
        <a:xfrm>
          <a:off x="6169958" y="1428749"/>
          <a:ext cx="1495425" cy="1114425"/>
        </a:xfrm>
        <a:prstGeom prst="rect">
          <a:avLst/>
        </a:prstGeom>
      </xdr:spPr>
    </xdr:pic>
    <xdr:clientData/>
  </xdr:twoCellAnchor>
  <xdr:twoCellAnchor editAs="oneCell">
    <xdr:from>
      <xdr:col>3</xdr:col>
      <xdr:colOff>773206</xdr:colOff>
      <xdr:row>9</xdr:row>
      <xdr:rowOff>115982</xdr:rowOff>
    </xdr:from>
    <xdr:to>
      <xdr:col>3</xdr:col>
      <xdr:colOff>2116231</xdr:colOff>
      <xdr:row>9</xdr:row>
      <xdr:rowOff>1234278</xdr:rowOff>
    </xdr:to>
    <xdr:pic>
      <xdr:nvPicPr>
        <xdr:cNvPr id="31" name="Picture 30">
          <a:hlinkClick xmlns:r="http://schemas.openxmlformats.org/officeDocument/2006/relationships" r:id="rId22"/>
          <a:extLst>
            <a:ext uri="{FF2B5EF4-FFF2-40B4-BE49-F238E27FC236}">
              <a16:creationId xmlns:a16="http://schemas.microsoft.com/office/drawing/2014/main" id="{A1637C85-AD4A-968D-4A78-51C67264230D}"/>
            </a:ext>
          </a:extLst>
        </xdr:cNvPr>
        <xdr:cNvPicPr>
          <a:picLocks noChangeAspect="1"/>
        </xdr:cNvPicPr>
      </xdr:nvPicPr>
      <xdr:blipFill rotWithShape="1">
        <a:blip xmlns:r="http://schemas.openxmlformats.org/officeDocument/2006/relationships" r:embed="rId23" cstate="screen">
          <a:clrChange>
            <a:clrFrom>
              <a:srgbClr val="FFFFFF"/>
            </a:clrFrom>
            <a:clrTo>
              <a:srgbClr val="FFFFFF">
                <a:alpha val="0"/>
              </a:srgbClr>
            </a:clrTo>
          </a:clrChange>
          <a:extLst>
            <a:ext uri="{28A0092B-C50C-407E-A947-70E740481C1C}">
              <a14:useLocalDpi xmlns:a14="http://schemas.microsoft.com/office/drawing/2010/main"/>
            </a:ext>
          </a:extLst>
        </a:blip>
        <a:srcRect/>
        <a:stretch/>
      </xdr:blipFill>
      <xdr:spPr>
        <a:xfrm>
          <a:off x="6297706" y="2928658"/>
          <a:ext cx="1343025" cy="1118296"/>
        </a:xfrm>
        <a:prstGeom prst="rect">
          <a:avLst/>
        </a:prstGeom>
      </xdr:spPr>
    </xdr:pic>
    <xdr:clientData/>
  </xdr:twoCellAnchor>
  <xdr:twoCellAnchor editAs="oneCell">
    <xdr:from>
      <xdr:col>3</xdr:col>
      <xdr:colOff>734545</xdr:colOff>
      <xdr:row>11</xdr:row>
      <xdr:rowOff>79561</xdr:rowOff>
    </xdr:from>
    <xdr:to>
      <xdr:col>3</xdr:col>
      <xdr:colOff>1934695</xdr:colOff>
      <xdr:row>12</xdr:row>
      <xdr:rowOff>13446</xdr:rowOff>
    </xdr:to>
    <xdr:pic>
      <xdr:nvPicPr>
        <xdr:cNvPr id="33" name="Picture 32">
          <a:hlinkClick xmlns:r="http://schemas.openxmlformats.org/officeDocument/2006/relationships" r:id="rId24"/>
          <a:extLst>
            <a:ext uri="{FF2B5EF4-FFF2-40B4-BE49-F238E27FC236}">
              <a16:creationId xmlns:a16="http://schemas.microsoft.com/office/drawing/2014/main" id="{EC3F32BB-A561-BAE0-F205-48130C60B35A}"/>
            </a:ext>
          </a:extLst>
        </xdr:cNvPr>
        <xdr:cNvPicPr>
          <a:picLocks noChangeAspect="1"/>
        </xdr:cNvPicPr>
      </xdr:nvPicPr>
      <xdr:blipFill>
        <a:blip xmlns:r="http://schemas.openxmlformats.org/officeDocument/2006/relationships" r:embed="rId2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259045" y="4349002"/>
          <a:ext cx="1200150" cy="1200150"/>
        </a:xfrm>
        <a:prstGeom prst="rect">
          <a:avLst/>
        </a:prstGeom>
      </xdr:spPr>
    </xdr:pic>
    <xdr:clientData/>
  </xdr:twoCellAnchor>
  <xdr:twoCellAnchor editAs="oneCell">
    <xdr:from>
      <xdr:col>5</xdr:col>
      <xdr:colOff>762000</xdr:colOff>
      <xdr:row>7</xdr:row>
      <xdr:rowOff>44821</xdr:rowOff>
    </xdr:from>
    <xdr:to>
      <xdr:col>5</xdr:col>
      <xdr:colOff>2185147</xdr:colOff>
      <xdr:row>7</xdr:row>
      <xdr:rowOff>1223364</xdr:rowOff>
    </xdr:to>
    <xdr:pic>
      <xdr:nvPicPr>
        <xdr:cNvPr id="35" name="Picture 34">
          <a:hlinkClick xmlns:r="http://schemas.openxmlformats.org/officeDocument/2006/relationships" r:id="rId26"/>
          <a:extLst>
            <a:ext uri="{FF2B5EF4-FFF2-40B4-BE49-F238E27FC236}">
              <a16:creationId xmlns:a16="http://schemas.microsoft.com/office/drawing/2014/main" id="{95C0168A-6C41-848D-D094-9DCF2A69D645}"/>
            </a:ext>
          </a:extLst>
        </xdr:cNvPr>
        <xdr:cNvPicPr>
          <a:picLocks noChangeAspect="1"/>
        </xdr:cNvPicPr>
      </xdr:nvPicPr>
      <xdr:blipFill rotWithShape="1">
        <a:blip xmlns:r="http://schemas.openxmlformats.org/officeDocument/2006/relationships" r:embed="rId27" cstate="screen">
          <a:extLst>
            <a:ext uri="{28A0092B-C50C-407E-A947-70E740481C1C}">
              <a14:useLocalDpi xmlns:a14="http://schemas.microsoft.com/office/drawing/2010/main"/>
            </a:ext>
          </a:extLst>
        </a:blip>
        <a:srcRect/>
        <a:stretch/>
      </xdr:blipFill>
      <xdr:spPr>
        <a:xfrm>
          <a:off x="8998324" y="1400733"/>
          <a:ext cx="1423147" cy="1178543"/>
        </a:xfrm>
        <a:prstGeom prst="rect">
          <a:avLst/>
        </a:prstGeom>
      </xdr:spPr>
    </xdr:pic>
    <xdr:clientData/>
  </xdr:twoCellAnchor>
  <xdr:twoCellAnchor editAs="oneCell">
    <xdr:from>
      <xdr:col>6</xdr:col>
      <xdr:colOff>336177</xdr:colOff>
      <xdr:row>7</xdr:row>
      <xdr:rowOff>56030</xdr:rowOff>
    </xdr:from>
    <xdr:to>
      <xdr:col>6</xdr:col>
      <xdr:colOff>2353235</xdr:colOff>
      <xdr:row>7</xdr:row>
      <xdr:rowOff>1221441</xdr:rowOff>
    </xdr:to>
    <xdr:pic>
      <xdr:nvPicPr>
        <xdr:cNvPr id="37" name="Picture 36">
          <a:hlinkClick xmlns:r="http://schemas.openxmlformats.org/officeDocument/2006/relationships" r:id="rId28"/>
          <a:extLst>
            <a:ext uri="{FF2B5EF4-FFF2-40B4-BE49-F238E27FC236}">
              <a16:creationId xmlns:a16="http://schemas.microsoft.com/office/drawing/2014/main" id="{86AAF4C8-4564-B47F-FA26-8C0CAA5A78C6}"/>
            </a:ext>
          </a:extLst>
        </xdr:cNvPr>
        <xdr:cNvPicPr>
          <a:picLocks noChangeAspect="1"/>
        </xdr:cNvPicPr>
      </xdr:nvPicPr>
      <xdr:blipFill rotWithShape="1">
        <a:blip xmlns:r="http://schemas.openxmlformats.org/officeDocument/2006/relationships" r:embed="rId29" cstate="screen">
          <a:extLst>
            <a:ext uri="{28A0092B-C50C-407E-A947-70E740481C1C}">
              <a14:useLocalDpi xmlns:a14="http://schemas.microsoft.com/office/drawing/2010/main"/>
            </a:ext>
          </a:extLst>
        </a:blip>
        <a:srcRect l="-61138" r="-68126"/>
        <a:stretch/>
      </xdr:blipFill>
      <xdr:spPr>
        <a:xfrm>
          <a:off x="11284324" y="1411942"/>
          <a:ext cx="2017058" cy="1165411"/>
        </a:xfrm>
        <a:prstGeom prst="rect">
          <a:avLst/>
        </a:prstGeom>
      </xdr:spPr>
    </xdr:pic>
    <xdr:clientData/>
  </xdr:twoCellAnchor>
  <xdr:twoCellAnchor editAs="oneCell">
    <xdr:from>
      <xdr:col>7</xdr:col>
      <xdr:colOff>910579</xdr:colOff>
      <xdr:row>7</xdr:row>
      <xdr:rowOff>70253</xdr:rowOff>
    </xdr:from>
    <xdr:to>
      <xdr:col>7</xdr:col>
      <xdr:colOff>1843368</xdr:colOff>
      <xdr:row>7</xdr:row>
      <xdr:rowOff>1257214</xdr:rowOff>
    </xdr:to>
    <xdr:pic>
      <xdr:nvPicPr>
        <xdr:cNvPr id="12" name="Picture 11">
          <a:hlinkClick xmlns:r="http://schemas.openxmlformats.org/officeDocument/2006/relationships" r:id="rId30"/>
          <a:extLst>
            <a:ext uri="{FF2B5EF4-FFF2-40B4-BE49-F238E27FC236}">
              <a16:creationId xmlns:a16="http://schemas.microsoft.com/office/drawing/2014/main" id="{A15184EC-14BE-B96A-0A67-28D67918818A}"/>
            </a:ext>
          </a:extLst>
        </xdr:cNvPr>
        <xdr:cNvPicPr>
          <a:picLocks noChangeAspect="1"/>
        </xdr:cNvPicPr>
      </xdr:nvPicPr>
      <xdr:blipFill rotWithShape="1">
        <a:blip xmlns:r="http://schemas.openxmlformats.org/officeDocument/2006/relationships" r:embed="rId31" cstate="screen">
          <a:extLst>
            <a:ext uri="{28A0092B-C50C-407E-A947-70E740481C1C}">
              <a14:useLocalDpi xmlns:a14="http://schemas.microsoft.com/office/drawing/2010/main"/>
            </a:ext>
          </a:extLst>
        </a:blip>
        <a:srcRect/>
        <a:stretch/>
      </xdr:blipFill>
      <xdr:spPr>
        <a:xfrm>
          <a:off x="14570550" y="1426165"/>
          <a:ext cx="932789" cy="1186961"/>
        </a:xfrm>
        <a:prstGeom prst="rect">
          <a:avLst/>
        </a:prstGeom>
      </xdr:spPr>
    </xdr:pic>
    <xdr:clientData/>
  </xdr:twoCellAnchor>
  <xdr:twoCellAnchor editAs="oneCell">
    <xdr:from>
      <xdr:col>7</xdr:col>
      <xdr:colOff>513747</xdr:colOff>
      <xdr:row>9</xdr:row>
      <xdr:rowOff>29307</xdr:rowOff>
    </xdr:from>
    <xdr:to>
      <xdr:col>7</xdr:col>
      <xdr:colOff>2323497</xdr:colOff>
      <xdr:row>9</xdr:row>
      <xdr:rowOff>1207476</xdr:rowOff>
    </xdr:to>
    <xdr:pic>
      <xdr:nvPicPr>
        <xdr:cNvPr id="15" name="Picture 14">
          <a:hlinkClick xmlns:r="http://schemas.openxmlformats.org/officeDocument/2006/relationships" r:id="rId32"/>
          <a:extLst>
            <a:ext uri="{FF2B5EF4-FFF2-40B4-BE49-F238E27FC236}">
              <a16:creationId xmlns:a16="http://schemas.microsoft.com/office/drawing/2014/main" id="{504370A9-8CC2-0DCC-F6EF-6E1B46CBF56C}"/>
            </a:ext>
          </a:extLst>
        </xdr:cNvPr>
        <xdr:cNvPicPr>
          <a:picLocks noChangeAspect="1"/>
        </xdr:cNvPicPr>
      </xdr:nvPicPr>
      <xdr:blipFill rotWithShape="1">
        <a:blip xmlns:r="http://schemas.openxmlformats.org/officeDocument/2006/relationships" r:embed="rId33" cstate="screen">
          <a:extLst>
            <a:ext uri="{28A0092B-C50C-407E-A947-70E740481C1C}">
              <a14:useLocalDpi xmlns:a14="http://schemas.microsoft.com/office/drawing/2010/main"/>
            </a:ext>
          </a:extLst>
        </a:blip>
        <a:srcRect l="-104206" r="-102270"/>
        <a:stretch/>
      </xdr:blipFill>
      <xdr:spPr>
        <a:xfrm>
          <a:off x="14173718" y="2841983"/>
          <a:ext cx="1809750" cy="1178169"/>
        </a:xfrm>
        <a:prstGeom prst="rect">
          <a:avLst/>
        </a:prstGeom>
      </xdr:spPr>
    </xdr:pic>
    <xdr:clientData/>
  </xdr:twoCellAnchor>
  <xdr:twoCellAnchor editAs="oneCell">
    <xdr:from>
      <xdr:col>3</xdr:col>
      <xdr:colOff>1591235</xdr:colOff>
      <xdr:row>11</xdr:row>
      <xdr:rowOff>53642</xdr:rowOff>
    </xdr:from>
    <xdr:to>
      <xdr:col>3</xdr:col>
      <xdr:colOff>2386852</xdr:colOff>
      <xdr:row>11</xdr:row>
      <xdr:rowOff>671377</xdr:rowOff>
    </xdr:to>
    <xdr:pic>
      <xdr:nvPicPr>
        <xdr:cNvPr id="6" name="Picture 5">
          <a:hlinkClick xmlns:r="http://schemas.openxmlformats.org/officeDocument/2006/relationships" r:id="rId24"/>
          <a:extLst>
            <a:ext uri="{FF2B5EF4-FFF2-40B4-BE49-F238E27FC236}">
              <a16:creationId xmlns:a16="http://schemas.microsoft.com/office/drawing/2014/main" id="{F3C2D8C2-BA2B-A5AB-9AE4-C04F10C8DF88}"/>
            </a:ext>
          </a:extLst>
        </xdr:cNvPr>
        <xdr:cNvPicPr>
          <a:picLocks noChangeAspect="1"/>
        </xdr:cNvPicPr>
      </xdr:nvPicPr>
      <xdr:blipFill>
        <a:blip xmlns:r="http://schemas.openxmlformats.org/officeDocument/2006/relationships" r:embed="rId34"/>
        <a:stretch>
          <a:fillRect/>
        </a:stretch>
      </xdr:blipFill>
      <xdr:spPr>
        <a:xfrm>
          <a:off x="7115735" y="4323083"/>
          <a:ext cx="795617" cy="617735"/>
        </a:xfrm>
        <a:prstGeom prst="rect">
          <a:avLst/>
        </a:prstGeom>
      </xdr:spPr>
    </xdr:pic>
    <xdr:clientData/>
  </xdr:twoCellAnchor>
  <xdr:oneCellAnchor>
    <xdr:from>
      <xdr:col>3</xdr:col>
      <xdr:colOff>835399</xdr:colOff>
      <xdr:row>13</xdr:row>
      <xdr:rowOff>57150</xdr:rowOff>
    </xdr:from>
    <xdr:ext cx="1200150" cy="1200150"/>
    <xdr:pic>
      <xdr:nvPicPr>
        <xdr:cNvPr id="9" name="Picture 8">
          <a:hlinkClick xmlns:r="http://schemas.openxmlformats.org/officeDocument/2006/relationships" r:id="rId35"/>
          <a:extLst>
            <a:ext uri="{FF2B5EF4-FFF2-40B4-BE49-F238E27FC236}">
              <a16:creationId xmlns:a16="http://schemas.microsoft.com/office/drawing/2014/main" id="{725B3406-EC47-472A-835A-38766744E45E}"/>
            </a:ext>
          </a:extLst>
        </xdr:cNvPr>
        <xdr:cNvPicPr>
          <a:picLocks noChangeAspect="1"/>
        </xdr:cNvPicPr>
      </xdr:nvPicPr>
      <xdr:blipFill>
        <a:blip xmlns:r="http://schemas.openxmlformats.org/officeDocument/2006/relationships" r:embed="rId36"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359899" y="5783356"/>
          <a:ext cx="1200150" cy="1200150"/>
        </a:xfrm>
        <a:prstGeom prst="rect">
          <a:avLst/>
        </a:prstGeom>
      </xdr:spPr>
    </xdr:pic>
    <xdr:clientData/>
  </xdr:oneCellAnchor>
  <xdr:twoCellAnchor editAs="oneCell">
    <xdr:from>
      <xdr:col>3</xdr:col>
      <xdr:colOff>1792941</xdr:colOff>
      <xdr:row>12</xdr:row>
      <xdr:rowOff>179294</xdr:rowOff>
    </xdr:from>
    <xdr:to>
      <xdr:col>3</xdr:col>
      <xdr:colOff>2494431</xdr:colOff>
      <xdr:row>13</xdr:row>
      <xdr:rowOff>690284</xdr:rowOff>
    </xdr:to>
    <xdr:pic>
      <xdr:nvPicPr>
        <xdr:cNvPr id="20" name="Picture 19">
          <a:hlinkClick xmlns:r="http://schemas.openxmlformats.org/officeDocument/2006/relationships" r:id="rId35"/>
          <a:extLst>
            <a:ext uri="{FF2B5EF4-FFF2-40B4-BE49-F238E27FC236}">
              <a16:creationId xmlns:a16="http://schemas.microsoft.com/office/drawing/2014/main" id="{404DD15D-F5C5-A1A7-022A-8F74DB553258}"/>
            </a:ext>
          </a:extLst>
        </xdr:cNvPr>
        <xdr:cNvPicPr>
          <a:picLocks noChangeAspect="1"/>
        </xdr:cNvPicPr>
      </xdr:nvPicPr>
      <xdr:blipFill>
        <a:blip xmlns:r="http://schemas.openxmlformats.org/officeDocument/2006/relationships" r:embed="rId37"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317441" y="5715000"/>
          <a:ext cx="701490" cy="701490"/>
        </a:xfrm>
        <a:prstGeom prst="rect">
          <a:avLst/>
        </a:prstGeom>
      </xdr:spPr>
    </xdr:pic>
    <xdr:clientData/>
  </xdr:twoCellAnchor>
  <xdr:twoCellAnchor editAs="oneCell">
    <xdr:from>
      <xdr:col>3</xdr:col>
      <xdr:colOff>573448</xdr:colOff>
      <xdr:row>15</xdr:row>
      <xdr:rowOff>72108</xdr:rowOff>
    </xdr:from>
    <xdr:to>
      <xdr:col>3</xdr:col>
      <xdr:colOff>2022417</xdr:colOff>
      <xdr:row>15</xdr:row>
      <xdr:rowOff>1218326</xdr:rowOff>
    </xdr:to>
    <xdr:pic>
      <xdr:nvPicPr>
        <xdr:cNvPr id="29" name="Picture 28">
          <a:hlinkClick xmlns:r="http://schemas.openxmlformats.org/officeDocument/2006/relationships" r:id="rId38"/>
          <a:extLst>
            <a:ext uri="{FF2B5EF4-FFF2-40B4-BE49-F238E27FC236}">
              <a16:creationId xmlns:a16="http://schemas.microsoft.com/office/drawing/2014/main" id="{736AD954-B01A-0366-AE99-A376E1D7AF1F}"/>
            </a:ext>
          </a:extLst>
        </xdr:cNvPr>
        <xdr:cNvPicPr>
          <a:picLocks noChangeAspect="1"/>
        </xdr:cNvPicPr>
      </xdr:nvPicPr>
      <xdr:blipFill rotWithShape="1">
        <a:blip xmlns:r="http://schemas.openxmlformats.org/officeDocument/2006/relationships" r:embed="rId39" cstate="screen">
          <a:extLst>
            <a:ext uri="{28A0092B-C50C-407E-A947-70E740481C1C}">
              <a14:useLocalDpi xmlns:a14="http://schemas.microsoft.com/office/drawing/2010/main"/>
            </a:ext>
          </a:extLst>
        </a:blip>
        <a:srcRect r="-321"/>
        <a:stretch/>
      </xdr:blipFill>
      <xdr:spPr>
        <a:xfrm>
          <a:off x="6097948" y="7255079"/>
          <a:ext cx="1448969" cy="1146218"/>
        </a:xfrm>
        <a:prstGeom prst="rect">
          <a:avLst/>
        </a:prstGeom>
      </xdr:spPr>
    </xdr:pic>
    <xdr:clientData/>
  </xdr:twoCellAnchor>
  <xdr:twoCellAnchor editAs="oneCell">
    <xdr:from>
      <xdr:col>6</xdr:col>
      <xdr:colOff>118242</xdr:colOff>
      <xdr:row>9</xdr:row>
      <xdr:rowOff>39412</xdr:rowOff>
    </xdr:from>
    <xdr:to>
      <xdr:col>6</xdr:col>
      <xdr:colOff>2568465</xdr:colOff>
      <xdr:row>9</xdr:row>
      <xdr:rowOff>1239909</xdr:rowOff>
    </xdr:to>
    <xdr:pic>
      <xdr:nvPicPr>
        <xdr:cNvPr id="4" name="Picture 3">
          <a:hlinkClick xmlns:r="http://schemas.openxmlformats.org/officeDocument/2006/relationships" r:id="rId40"/>
          <a:extLst>
            <a:ext uri="{FF2B5EF4-FFF2-40B4-BE49-F238E27FC236}">
              <a16:creationId xmlns:a16="http://schemas.microsoft.com/office/drawing/2014/main" id="{78A86325-B57C-D460-A569-817F4834B66A}"/>
            </a:ext>
          </a:extLst>
        </xdr:cNvPr>
        <xdr:cNvPicPr>
          <a:picLocks noChangeAspect="1" noChangeArrowheads="1"/>
        </xdr:cNvPicPr>
      </xdr:nvPicPr>
      <xdr:blipFill rotWithShape="1">
        <a:blip xmlns:r="http://schemas.openxmlformats.org/officeDocument/2006/relationships" r:embed="rId41" cstate="print">
          <a:extLst>
            <a:ext uri="{28A0092B-C50C-407E-A947-70E740481C1C}">
              <a14:useLocalDpi xmlns:a14="http://schemas.microsoft.com/office/drawing/2010/main" val="0"/>
            </a:ext>
          </a:extLst>
        </a:blip>
        <a:srcRect l="-89763" t="4449" r="-77338" b="3707"/>
        <a:stretch/>
      </xdr:blipFill>
      <xdr:spPr bwMode="auto">
        <a:xfrm>
          <a:off x="11075276" y="2778671"/>
          <a:ext cx="2450223" cy="12004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413054</xdr:colOff>
      <xdr:row>15</xdr:row>
      <xdr:rowOff>51374</xdr:rowOff>
    </xdr:from>
    <xdr:to>
      <xdr:col>6</xdr:col>
      <xdr:colOff>2342029</xdr:colOff>
      <xdr:row>15</xdr:row>
      <xdr:rowOff>1187824</xdr:rowOff>
    </xdr:to>
    <xdr:pic>
      <xdr:nvPicPr>
        <xdr:cNvPr id="11" name="Picture 10">
          <a:hlinkClick xmlns:r="http://schemas.openxmlformats.org/officeDocument/2006/relationships" r:id="rId42"/>
          <a:extLst>
            <a:ext uri="{FF2B5EF4-FFF2-40B4-BE49-F238E27FC236}">
              <a16:creationId xmlns:a16="http://schemas.microsoft.com/office/drawing/2014/main" id="{43D594EE-A2EC-0982-CA6D-8FD6D8A284DB}"/>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4073025" y="7155903"/>
          <a:ext cx="1928975" cy="1136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414618</xdr:colOff>
      <xdr:row>15</xdr:row>
      <xdr:rowOff>56029</xdr:rowOff>
    </xdr:from>
    <xdr:to>
      <xdr:col>5</xdr:col>
      <xdr:colOff>2392750</xdr:colOff>
      <xdr:row>15</xdr:row>
      <xdr:rowOff>1221440</xdr:rowOff>
    </xdr:to>
    <xdr:pic>
      <xdr:nvPicPr>
        <xdr:cNvPr id="14" name="Picture 13">
          <a:hlinkClick xmlns:r="http://schemas.openxmlformats.org/officeDocument/2006/relationships" r:id="rId44"/>
          <a:extLst>
            <a:ext uri="{FF2B5EF4-FFF2-40B4-BE49-F238E27FC236}">
              <a16:creationId xmlns:a16="http://schemas.microsoft.com/office/drawing/2014/main" id="{1D9945FA-1825-DE41-1C64-AE68FA09F3CD}"/>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11362765" y="7160558"/>
          <a:ext cx="1978132" cy="1165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78441</xdr:colOff>
      <xdr:row>13</xdr:row>
      <xdr:rowOff>34243</xdr:rowOff>
    </xdr:from>
    <xdr:to>
      <xdr:col>5</xdr:col>
      <xdr:colOff>2599764</xdr:colOff>
      <xdr:row>13</xdr:row>
      <xdr:rowOff>1183280</xdr:rowOff>
    </xdr:to>
    <xdr:pic>
      <xdr:nvPicPr>
        <xdr:cNvPr id="16" name="Picture 15">
          <a:hlinkClick xmlns:r="http://schemas.openxmlformats.org/officeDocument/2006/relationships" r:id="rId46"/>
          <a:extLst>
            <a:ext uri="{FF2B5EF4-FFF2-40B4-BE49-F238E27FC236}">
              <a16:creationId xmlns:a16="http://schemas.microsoft.com/office/drawing/2014/main" id="{B865E11A-D7F2-52B5-688F-C5E643C0CF43}"/>
            </a:ext>
          </a:extLst>
        </xdr:cNvPr>
        <xdr:cNvPicPr>
          <a:picLocks noChangeAspect="1" noChangeArrowheads="1"/>
        </xdr:cNvPicPr>
      </xdr:nvPicPr>
      <xdr:blipFill rotWithShape="1">
        <a:blip xmlns:r="http://schemas.openxmlformats.org/officeDocument/2006/relationships" r:embed="rId47">
          <a:extLst>
            <a:ext uri="{28A0092B-C50C-407E-A947-70E740481C1C}">
              <a14:useLocalDpi xmlns:a14="http://schemas.microsoft.com/office/drawing/2010/main" val="0"/>
            </a:ext>
          </a:extLst>
        </a:blip>
        <a:srcRect l="-28260" t="11385" r="-34782" b="8918"/>
        <a:stretch/>
      </xdr:blipFill>
      <xdr:spPr bwMode="auto">
        <a:xfrm>
          <a:off x="11026588" y="5682008"/>
          <a:ext cx="2521323" cy="1149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134471</xdr:colOff>
      <xdr:row>13</xdr:row>
      <xdr:rowOff>18713</xdr:rowOff>
    </xdr:from>
    <xdr:to>
      <xdr:col>6</xdr:col>
      <xdr:colOff>2644588</xdr:colOff>
      <xdr:row>13</xdr:row>
      <xdr:rowOff>1210234</xdr:rowOff>
    </xdr:to>
    <xdr:pic>
      <xdr:nvPicPr>
        <xdr:cNvPr id="24" name="Picture 23">
          <a:hlinkClick xmlns:r="http://schemas.openxmlformats.org/officeDocument/2006/relationships" r:id="rId48"/>
          <a:extLst>
            <a:ext uri="{FF2B5EF4-FFF2-40B4-BE49-F238E27FC236}">
              <a16:creationId xmlns:a16="http://schemas.microsoft.com/office/drawing/2014/main" id="{A0A8F07D-2B94-BF17-E990-26407DA3D079}"/>
            </a:ext>
          </a:extLst>
        </xdr:cNvPr>
        <xdr:cNvPicPr>
          <a:picLocks noChangeAspect="1" noChangeArrowheads="1"/>
        </xdr:cNvPicPr>
      </xdr:nvPicPr>
      <xdr:blipFill rotWithShape="1">
        <a:blip xmlns:r="http://schemas.openxmlformats.org/officeDocument/2006/relationships" r:embed="rId49">
          <a:extLst>
            <a:ext uri="{28A0092B-C50C-407E-A947-70E740481C1C}">
              <a14:useLocalDpi xmlns:a14="http://schemas.microsoft.com/office/drawing/2010/main" val="0"/>
            </a:ext>
          </a:extLst>
        </a:blip>
        <a:srcRect l="-25202" t="7591" r="-35057" b="10816"/>
        <a:stretch/>
      </xdr:blipFill>
      <xdr:spPr bwMode="auto">
        <a:xfrm>
          <a:off x="13794442" y="5666478"/>
          <a:ext cx="2510117" cy="1191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481853</xdr:colOff>
      <xdr:row>7</xdr:row>
      <xdr:rowOff>100853</xdr:rowOff>
    </xdr:from>
    <xdr:to>
      <xdr:col>8</xdr:col>
      <xdr:colOff>2170591</xdr:colOff>
      <xdr:row>7</xdr:row>
      <xdr:rowOff>1155552</xdr:rowOff>
    </xdr:to>
    <xdr:pic>
      <xdr:nvPicPr>
        <xdr:cNvPr id="26" name="Picture 25">
          <a:hlinkClick xmlns:r="http://schemas.openxmlformats.org/officeDocument/2006/relationships" r:id="rId50"/>
          <a:extLst>
            <a:ext uri="{FF2B5EF4-FFF2-40B4-BE49-F238E27FC236}">
              <a16:creationId xmlns:a16="http://schemas.microsoft.com/office/drawing/2014/main" id="{295F13F3-F6A9-54BC-7A95-9B4B8DDAFBC4}"/>
            </a:ext>
          </a:extLst>
        </xdr:cNvPr>
        <xdr:cNvPicPr>
          <a:picLocks noChangeAspect="1"/>
        </xdr:cNvPicPr>
      </xdr:nvPicPr>
      <xdr:blipFill>
        <a:blip xmlns:r="http://schemas.openxmlformats.org/officeDocument/2006/relationships" r:embed="rId51"/>
        <a:stretch>
          <a:fillRect/>
        </a:stretch>
      </xdr:blipFill>
      <xdr:spPr>
        <a:xfrm>
          <a:off x="16853647" y="1378324"/>
          <a:ext cx="1688738" cy="1054699"/>
        </a:xfrm>
        <a:prstGeom prst="rect">
          <a:avLst/>
        </a:prstGeom>
      </xdr:spPr>
    </xdr:pic>
    <xdr:clientData/>
  </xdr:twoCellAnchor>
  <xdr:twoCellAnchor editAs="oneCell">
    <xdr:from>
      <xdr:col>8</xdr:col>
      <xdr:colOff>549087</xdr:colOff>
      <xdr:row>9</xdr:row>
      <xdr:rowOff>37704</xdr:rowOff>
    </xdr:from>
    <xdr:to>
      <xdr:col>8</xdr:col>
      <xdr:colOff>2218764</xdr:colOff>
      <xdr:row>9</xdr:row>
      <xdr:rowOff>1235793</xdr:rowOff>
    </xdr:to>
    <xdr:pic>
      <xdr:nvPicPr>
        <xdr:cNvPr id="27" name="Picture 26">
          <a:hlinkClick xmlns:r="http://schemas.openxmlformats.org/officeDocument/2006/relationships" r:id="rId50"/>
          <a:extLst>
            <a:ext uri="{FF2B5EF4-FFF2-40B4-BE49-F238E27FC236}">
              <a16:creationId xmlns:a16="http://schemas.microsoft.com/office/drawing/2014/main" id="{06C576CC-8155-B67C-7781-EEA38DBE7F2D}"/>
            </a:ext>
          </a:extLst>
        </xdr:cNvPr>
        <xdr:cNvPicPr>
          <a:picLocks noChangeAspect="1"/>
        </xdr:cNvPicPr>
      </xdr:nvPicPr>
      <xdr:blipFill>
        <a:blip xmlns:r="http://schemas.openxmlformats.org/officeDocument/2006/relationships" r:embed="rId52"/>
        <a:stretch>
          <a:fillRect/>
        </a:stretch>
      </xdr:blipFill>
      <xdr:spPr>
        <a:xfrm>
          <a:off x="16920881" y="2771939"/>
          <a:ext cx="1669677" cy="1198089"/>
        </a:xfrm>
        <a:prstGeom prst="rect">
          <a:avLst/>
        </a:prstGeom>
      </xdr:spPr>
    </xdr:pic>
    <xdr:clientData/>
  </xdr:twoCellAnchor>
  <xdr:twoCellAnchor editAs="oneCell">
    <xdr:from>
      <xdr:col>8</xdr:col>
      <xdr:colOff>437031</xdr:colOff>
      <xdr:row>11</xdr:row>
      <xdr:rowOff>39881</xdr:rowOff>
    </xdr:from>
    <xdr:to>
      <xdr:col>8</xdr:col>
      <xdr:colOff>2364441</xdr:colOff>
      <xdr:row>11</xdr:row>
      <xdr:rowOff>1216926</xdr:rowOff>
    </xdr:to>
    <xdr:pic>
      <xdr:nvPicPr>
        <xdr:cNvPr id="28" name="Picture 27">
          <a:hlinkClick xmlns:r="http://schemas.openxmlformats.org/officeDocument/2006/relationships" r:id="rId50"/>
          <a:extLst>
            <a:ext uri="{FF2B5EF4-FFF2-40B4-BE49-F238E27FC236}">
              <a16:creationId xmlns:a16="http://schemas.microsoft.com/office/drawing/2014/main" id="{1C457A52-027B-3057-A902-4C80419AA92B}"/>
            </a:ext>
          </a:extLst>
        </xdr:cNvPr>
        <xdr:cNvPicPr>
          <a:picLocks noChangeAspect="1"/>
        </xdr:cNvPicPr>
      </xdr:nvPicPr>
      <xdr:blipFill>
        <a:blip xmlns:r="http://schemas.openxmlformats.org/officeDocument/2006/relationships" r:embed="rId53"/>
        <a:stretch>
          <a:fillRect/>
        </a:stretch>
      </xdr:blipFill>
      <xdr:spPr>
        <a:xfrm>
          <a:off x="16808825" y="4230881"/>
          <a:ext cx="1927410" cy="1177045"/>
        </a:xfrm>
        <a:prstGeom prst="rect">
          <a:avLst/>
        </a:prstGeom>
      </xdr:spPr>
    </xdr:pic>
    <xdr:clientData/>
  </xdr:twoCellAnchor>
  <xdr:twoCellAnchor editAs="oneCell">
    <xdr:from>
      <xdr:col>2</xdr:col>
      <xdr:colOff>199286</xdr:colOff>
      <xdr:row>13</xdr:row>
      <xdr:rowOff>11206</xdr:rowOff>
    </xdr:from>
    <xdr:to>
      <xdr:col>2</xdr:col>
      <xdr:colOff>2588559</xdr:colOff>
      <xdr:row>13</xdr:row>
      <xdr:rowOff>1227752</xdr:rowOff>
    </xdr:to>
    <xdr:pic>
      <xdr:nvPicPr>
        <xdr:cNvPr id="34" name="Picture 33">
          <a:hlinkClick xmlns:r="http://schemas.openxmlformats.org/officeDocument/2006/relationships" r:id="rId54"/>
          <a:extLst>
            <a:ext uri="{FF2B5EF4-FFF2-40B4-BE49-F238E27FC236}">
              <a16:creationId xmlns:a16="http://schemas.microsoft.com/office/drawing/2014/main" id="{EC2D51F7-0C20-03C7-A696-7F2970E499BF}"/>
            </a:ext>
          </a:extLst>
        </xdr:cNvPr>
        <xdr:cNvPicPr>
          <a:picLocks noChangeAspect="1"/>
        </xdr:cNvPicPr>
      </xdr:nvPicPr>
      <xdr:blipFill rotWithShape="1">
        <a:blip xmlns:r="http://schemas.openxmlformats.org/officeDocument/2006/relationships" r:embed="rId55" cstate="print">
          <a:extLst>
            <a:ext uri="{28A0092B-C50C-407E-A947-70E740481C1C}">
              <a14:useLocalDpi xmlns:a14="http://schemas.microsoft.com/office/drawing/2010/main" val="0"/>
            </a:ext>
          </a:extLst>
        </a:blip>
        <a:srcRect l="-108018" r="-96313"/>
        <a:stretch/>
      </xdr:blipFill>
      <xdr:spPr>
        <a:xfrm>
          <a:off x="3011962" y="5658971"/>
          <a:ext cx="2389273" cy="1216546"/>
        </a:xfrm>
        <a:prstGeom prst="rect">
          <a:avLst/>
        </a:prstGeom>
      </xdr:spPr>
    </xdr:pic>
    <xdr:clientData/>
  </xdr:twoCellAnchor>
  <xdr:twoCellAnchor editAs="oneCell">
    <xdr:from>
      <xdr:col>2</xdr:col>
      <xdr:colOff>108857</xdr:colOff>
      <xdr:row>19</xdr:row>
      <xdr:rowOff>68034</xdr:rowOff>
    </xdr:from>
    <xdr:to>
      <xdr:col>2</xdr:col>
      <xdr:colOff>2612571</xdr:colOff>
      <xdr:row>21</xdr:row>
      <xdr:rowOff>51955</xdr:rowOff>
    </xdr:to>
    <xdr:pic>
      <xdr:nvPicPr>
        <xdr:cNvPr id="30" name="Picture 29">
          <a:hlinkClick xmlns:r="http://schemas.openxmlformats.org/officeDocument/2006/relationships" r:id="rId56"/>
          <a:extLst>
            <a:ext uri="{FF2B5EF4-FFF2-40B4-BE49-F238E27FC236}">
              <a16:creationId xmlns:a16="http://schemas.microsoft.com/office/drawing/2014/main" id="{B020AD2B-AD4D-715D-C584-6823E6FF3306}"/>
            </a:ext>
          </a:extLst>
        </xdr:cNvPr>
        <xdr:cNvPicPr>
          <a:picLocks noChangeAspect="1" noChangeArrowheads="1"/>
        </xdr:cNvPicPr>
      </xdr:nvPicPr>
      <xdr:blipFill rotWithShape="1">
        <a:blip xmlns:r="http://schemas.openxmlformats.org/officeDocument/2006/relationships" r:embed="rId57" cstate="print">
          <a:clrChange>
            <a:clrFrom>
              <a:srgbClr val="FFFEFC"/>
            </a:clrFrom>
            <a:clrTo>
              <a:srgbClr val="FFFEFC">
                <a:alpha val="0"/>
              </a:srgbClr>
            </a:clrTo>
          </a:clrChange>
          <a:extLst>
            <a:ext uri="{28A0092B-C50C-407E-A947-70E740481C1C}">
              <a14:useLocalDpi xmlns:a14="http://schemas.microsoft.com/office/drawing/2010/main" val="0"/>
            </a:ext>
          </a:extLst>
        </a:blip>
        <a:srcRect l="-160538" t="3450" r="-152565" b="-18611"/>
        <a:stretch/>
      </xdr:blipFill>
      <xdr:spPr bwMode="auto">
        <a:xfrm>
          <a:off x="2931721" y="10060625"/>
          <a:ext cx="2503714" cy="14386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69576</xdr:rowOff>
    </xdr:from>
    <xdr:to>
      <xdr:col>4</xdr:col>
      <xdr:colOff>2585358</xdr:colOff>
      <xdr:row>10</xdr:row>
      <xdr:rowOff>190499</xdr:rowOff>
    </xdr:to>
    <xdr:pic>
      <xdr:nvPicPr>
        <xdr:cNvPr id="25" name="Picture 24">
          <a:hlinkClick xmlns:r="http://schemas.openxmlformats.org/officeDocument/2006/relationships" r:id="rId58"/>
          <a:extLst>
            <a:ext uri="{FF2B5EF4-FFF2-40B4-BE49-F238E27FC236}">
              <a16:creationId xmlns:a16="http://schemas.microsoft.com/office/drawing/2014/main" id="{6E7024E3-8605-A1CE-C694-6637378B3080}"/>
            </a:ext>
          </a:extLst>
        </xdr:cNvPr>
        <xdr:cNvPicPr>
          <a:picLocks noChangeAspect="1" noChangeArrowheads="1"/>
        </xdr:cNvPicPr>
      </xdr:nvPicPr>
      <xdr:blipFill rotWithShape="1">
        <a:blip xmlns:r="http://schemas.openxmlformats.org/officeDocument/2006/relationships" r:embed="rId59" cstate="screen">
          <a:clrChange>
            <a:clrFrom>
              <a:srgbClr val="FFFFFF"/>
            </a:clrFrom>
            <a:clrTo>
              <a:srgbClr val="FFFFFF">
                <a:alpha val="0"/>
              </a:srgbClr>
            </a:clrTo>
          </a:clrChange>
          <a:extLst>
            <a:ext uri="{28A0092B-C50C-407E-A947-70E740481C1C}">
              <a14:useLocalDpi xmlns:a14="http://schemas.microsoft.com/office/drawing/2010/main"/>
            </a:ext>
          </a:extLst>
        </a:blip>
        <a:srcRect b="-6094"/>
        <a:stretch/>
      </xdr:blipFill>
      <xdr:spPr bwMode="auto">
        <a:xfrm>
          <a:off x="8273143" y="2804612"/>
          <a:ext cx="2585358" cy="1386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21981</xdr:colOff>
      <xdr:row>7</xdr:row>
      <xdr:rowOff>29309</xdr:rowOff>
    </xdr:from>
    <xdr:to>
      <xdr:col>4</xdr:col>
      <xdr:colOff>2601056</xdr:colOff>
      <xdr:row>7</xdr:row>
      <xdr:rowOff>1230923</xdr:rowOff>
    </xdr:to>
    <xdr:pic>
      <xdr:nvPicPr>
        <xdr:cNvPr id="32" name="Picture 31">
          <a:hlinkClick xmlns:r="http://schemas.openxmlformats.org/officeDocument/2006/relationships" r:id="rId60"/>
          <a:extLst>
            <a:ext uri="{FF2B5EF4-FFF2-40B4-BE49-F238E27FC236}">
              <a16:creationId xmlns:a16="http://schemas.microsoft.com/office/drawing/2014/main" id="{ED22198D-E2B2-56F6-5429-82C934F2B79B}"/>
            </a:ext>
          </a:extLst>
        </xdr:cNvPr>
        <xdr:cNvPicPr>
          <a:picLocks noChangeAspect="1" noChangeArrowheads="1"/>
        </xdr:cNvPicPr>
      </xdr:nvPicPr>
      <xdr:blipFill rotWithShape="1">
        <a:blip xmlns:r="http://schemas.openxmlformats.org/officeDocument/2006/relationships" r:embed="rId61" cstate="print">
          <a:extLst>
            <a:ext uri="{28A0092B-C50C-407E-A947-70E740481C1C}">
              <a14:useLocalDpi xmlns:a14="http://schemas.microsoft.com/office/drawing/2010/main" val="0"/>
            </a:ext>
          </a:extLst>
        </a:blip>
        <a:srcRect l="1448" t="4911" r="175" b="10908"/>
        <a:stretch/>
      </xdr:blipFill>
      <xdr:spPr bwMode="auto">
        <a:xfrm>
          <a:off x="8279423" y="1304194"/>
          <a:ext cx="2579075" cy="1201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1601</xdr:colOff>
      <xdr:row>0</xdr:row>
      <xdr:rowOff>206217</xdr:rowOff>
    </xdr:from>
    <xdr:to>
      <xdr:col>19</xdr:col>
      <xdr:colOff>10448</xdr:colOff>
      <xdr:row>1</xdr:row>
      <xdr:rowOff>145940</xdr:rowOff>
    </xdr:to>
    <xdr:pic>
      <xdr:nvPicPr>
        <xdr:cNvPr id="2" name="Picture 1">
          <a:hlinkClick xmlns:r="http://schemas.openxmlformats.org/officeDocument/2006/relationships" r:id="rId1"/>
          <a:extLst>
            <a:ext uri="{FF2B5EF4-FFF2-40B4-BE49-F238E27FC236}">
              <a16:creationId xmlns:a16="http://schemas.microsoft.com/office/drawing/2014/main" id="{F4B938B8-D230-4053-AABE-DBA6776539DD}"/>
            </a:ext>
          </a:extLst>
        </xdr:cNvPr>
        <xdr:cNvPicPr>
          <a:picLocks noChangeAspect="1"/>
        </xdr:cNvPicPr>
      </xdr:nvPicPr>
      <xdr:blipFill>
        <a:blip xmlns:r="http://schemas.openxmlformats.org/officeDocument/2006/relationships" r:embed="rId2"/>
        <a:stretch>
          <a:fillRect/>
        </a:stretch>
      </xdr:blipFill>
      <xdr:spPr>
        <a:xfrm>
          <a:off x="8249130" y="206217"/>
          <a:ext cx="2418111" cy="533635"/>
        </a:xfrm>
        <a:prstGeom prst="rect">
          <a:avLst/>
        </a:prstGeom>
      </xdr:spPr>
    </xdr:pic>
    <xdr:clientData/>
  </xdr:twoCellAnchor>
  <xdr:twoCellAnchor editAs="oneCell">
    <xdr:from>
      <xdr:col>19</xdr:col>
      <xdr:colOff>246531</xdr:colOff>
      <xdr:row>0</xdr:row>
      <xdr:rowOff>112060</xdr:rowOff>
    </xdr:from>
    <xdr:to>
      <xdr:col>21</xdr:col>
      <xdr:colOff>137881</xdr:colOff>
      <xdr:row>10</xdr:row>
      <xdr:rowOff>7008</xdr:rowOff>
    </xdr:to>
    <xdr:pic>
      <xdr:nvPicPr>
        <xdr:cNvPr id="8" name="Picture 7">
          <a:extLst>
            <a:ext uri="{FF2B5EF4-FFF2-40B4-BE49-F238E27FC236}">
              <a16:creationId xmlns:a16="http://schemas.microsoft.com/office/drawing/2014/main" id="{1DC8ABAF-B692-936D-B7C2-74D4C703DBE4}"/>
            </a:ext>
          </a:extLst>
        </xdr:cNvPr>
        <xdr:cNvPicPr>
          <a:picLocks noChangeAspect="1"/>
        </xdr:cNvPicPr>
      </xdr:nvPicPr>
      <xdr:blipFill rotWithShape="1">
        <a:blip xmlns:r="http://schemas.openxmlformats.org/officeDocument/2006/relationships" r:embed="rId3"/>
        <a:srcRect l="29204" r="25724" b="7833"/>
        <a:stretch/>
      </xdr:blipFill>
      <xdr:spPr>
        <a:xfrm>
          <a:off x="10903325" y="112060"/>
          <a:ext cx="855056" cy="240506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433828</xdr:colOff>
      <xdr:row>0</xdr:row>
      <xdr:rowOff>63233</xdr:rowOff>
    </xdr:from>
    <xdr:to>
      <xdr:col>14</xdr:col>
      <xdr:colOff>442673</xdr:colOff>
      <xdr:row>0</xdr:row>
      <xdr:rowOff>588063</xdr:rowOff>
    </xdr:to>
    <xdr:pic>
      <xdr:nvPicPr>
        <xdr:cNvPr id="2" name="Picture 1">
          <a:hlinkClick xmlns:r="http://schemas.openxmlformats.org/officeDocument/2006/relationships" r:id="rId1"/>
          <a:extLst>
            <a:ext uri="{FF2B5EF4-FFF2-40B4-BE49-F238E27FC236}">
              <a16:creationId xmlns:a16="http://schemas.microsoft.com/office/drawing/2014/main" id="{6424AEC1-14C4-46D1-92B5-B274264AA260}"/>
            </a:ext>
          </a:extLst>
        </xdr:cNvPr>
        <xdr:cNvPicPr>
          <a:picLocks noChangeAspect="1"/>
        </xdr:cNvPicPr>
      </xdr:nvPicPr>
      <xdr:blipFill>
        <a:blip xmlns:r="http://schemas.openxmlformats.org/officeDocument/2006/relationships" r:embed="rId2"/>
        <a:stretch>
          <a:fillRect/>
        </a:stretch>
      </xdr:blipFill>
      <xdr:spPr>
        <a:xfrm>
          <a:off x="6104004" y="63233"/>
          <a:ext cx="2418110" cy="524830"/>
        </a:xfrm>
        <a:prstGeom prst="rect">
          <a:avLst/>
        </a:prstGeom>
      </xdr:spPr>
    </xdr:pic>
    <xdr:clientData/>
  </xdr:twoCellAnchor>
  <xdr:twoCellAnchor editAs="oneCell">
    <xdr:from>
      <xdr:col>17</xdr:col>
      <xdr:colOff>156883</xdr:colOff>
      <xdr:row>0</xdr:row>
      <xdr:rowOff>293460</xdr:rowOff>
    </xdr:from>
    <xdr:to>
      <xdr:col>20</xdr:col>
      <xdr:colOff>571500</xdr:colOff>
      <xdr:row>6</xdr:row>
      <xdr:rowOff>145862</xdr:rowOff>
    </xdr:to>
    <xdr:pic>
      <xdr:nvPicPr>
        <xdr:cNvPr id="3" name="Picture 2">
          <a:extLst>
            <a:ext uri="{FF2B5EF4-FFF2-40B4-BE49-F238E27FC236}">
              <a16:creationId xmlns:a16="http://schemas.microsoft.com/office/drawing/2014/main" id="{7732185E-5EF1-324C-11F4-9D5E8235B766}"/>
            </a:ext>
          </a:extLst>
        </xdr:cNvPr>
        <xdr:cNvPicPr>
          <a:picLocks noChangeAspect="1"/>
        </xdr:cNvPicPr>
      </xdr:nvPicPr>
      <xdr:blipFill>
        <a:blip xmlns:r="http://schemas.openxmlformats.org/officeDocument/2006/relationships" r:embed="rId3"/>
        <a:stretch>
          <a:fillRect/>
        </a:stretch>
      </xdr:blipFill>
      <xdr:spPr>
        <a:xfrm>
          <a:off x="10074089" y="293460"/>
          <a:ext cx="2229970" cy="16565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435429</xdr:colOff>
      <xdr:row>0</xdr:row>
      <xdr:rowOff>74439</xdr:rowOff>
    </xdr:from>
    <xdr:to>
      <xdr:col>25</xdr:col>
      <xdr:colOff>444274</xdr:colOff>
      <xdr:row>1</xdr:row>
      <xdr:rowOff>5357</xdr:rowOff>
    </xdr:to>
    <xdr:pic>
      <xdr:nvPicPr>
        <xdr:cNvPr id="2" name="Picture 1">
          <a:hlinkClick xmlns:r="http://schemas.openxmlformats.org/officeDocument/2006/relationships" r:id="rId1"/>
          <a:extLst>
            <a:ext uri="{FF2B5EF4-FFF2-40B4-BE49-F238E27FC236}">
              <a16:creationId xmlns:a16="http://schemas.microsoft.com/office/drawing/2014/main" id="{FF0F629E-1C5B-4D24-8A1B-64EFAC3B8ADA}"/>
            </a:ext>
          </a:extLst>
        </xdr:cNvPr>
        <xdr:cNvPicPr>
          <a:picLocks noChangeAspect="1"/>
        </xdr:cNvPicPr>
      </xdr:nvPicPr>
      <xdr:blipFill>
        <a:blip xmlns:r="http://schemas.openxmlformats.org/officeDocument/2006/relationships" r:embed="rId2"/>
        <a:stretch>
          <a:fillRect/>
        </a:stretch>
      </xdr:blipFill>
      <xdr:spPr>
        <a:xfrm>
          <a:off x="6396958" y="74439"/>
          <a:ext cx="2418109" cy="524830"/>
        </a:xfrm>
        <a:prstGeom prst="rect">
          <a:avLst/>
        </a:prstGeom>
      </xdr:spPr>
    </xdr:pic>
    <xdr:clientData/>
  </xdr:twoCellAnchor>
  <xdr:twoCellAnchor editAs="oneCell">
    <xdr:from>
      <xdr:col>26</xdr:col>
      <xdr:colOff>212911</xdr:colOff>
      <xdr:row>0</xdr:row>
      <xdr:rowOff>448765</xdr:rowOff>
    </xdr:from>
    <xdr:to>
      <xdr:col>30</xdr:col>
      <xdr:colOff>11205</xdr:colOff>
      <xdr:row>6</xdr:row>
      <xdr:rowOff>159893</xdr:rowOff>
    </xdr:to>
    <xdr:pic>
      <xdr:nvPicPr>
        <xdr:cNvPr id="3" name="Picture 2">
          <a:extLst>
            <a:ext uri="{FF2B5EF4-FFF2-40B4-BE49-F238E27FC236}">
              <a16:creationId xmlns:a16="http://schemas.microsoft.com/office/drawing/2014/main" id="{E8A46AFB-C5F5-2C25-11E5-D4BA08D59B50}"/>
            </a:ext>
          </a:extLst>
        </xdr:cNvPr>
        <xdr:cNvPicPr>
          <a:picLocks noChangeAspect="1"/>
        </xdr:cNvPicPr>
      </xdr:nvPicPr>
      <xdr:blipFill>
        <a:blip xmlns:r="http://schemas.openxmlformats.org/officeDocument/2006/relationships" r:embed="rId3"/>
        <a:stretch>
          <a:fillRect/>
        </a:stretch>
      </xdr:blipFill>
      <xdr:spPr>
        <a:xfrm>
          <a:off x="14343529" y="448765"/>
          <a:ext cx="1725706" cy="127995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13</xdr:col>
      <xdr:colOff>334577</xdr:colOff>
      <xdr:row>0</xdr:row>
      <xdr:rowOff>130468</xdr:rowOff>
    </xdr:from>
    <xdr:to>
      <xdr:col>18</xdr:col>
      <xdr:colOff>96892</xdr:colOff>
      <xdr:row>1</xdr:row>
      <xdr:rowOff>61386</xdr:rowOff>
    </xdr:to>
    <xdr:pic>
      <xdr:nvPicPr>
        <xdr:cNvPr id="2" name="Picture 1">
          <a:hlinkClick xmlns:r="http://schemas.openxmlformats.org/officeDocument/2006/relationships" r:id="rId1"/>
          <a:extLst>
            <a:ext uri="{FF2B5EF4-FFF2-40B4-BE49-F238E27FC236}">
              <a16:creationId xmlns:a16="http://schemas.microsoft.com/office/drawing/2014/main" id="{B8054ACF-E8BB-4E86-B9C5-E4BC730179FA}"/>
            </a:ext>
          </a:extLst>
        </xdr:cNvPr>
        <xdr:cNvPicPr>
          <a:picLocks noChangeAspect="1"/>
        </xdr:cNvPicPr>
      </xdr:nvPicPr>
      <xdr:blipFill>
        <a:blip xmlns:r="http://schemas.openxmlformats.org/officeDocument/2006/relationships" r:embed="rId2"/>
        <a:stretch>
          <a:fillRect/>
        </a:stretch>
      </xdr:blipFill>
      <xdr:spPr>
        <a:xfrm>
          <a:off x="8145077" y="130468"/>
          <a:ext cx="2418109" cy="524830"/>
        </a:xfrm>
        <a:prstGeom prst="rect">
          <a:avLst/>
        </a:prstGeom>
      </xdr:spPr>
    </xdr:pic>
    <xdr:clientData/>
  </xdr:twoCellAnchor>
  <xdr:twoCellAnchor editAs="oneCell">
    <xdr:from>
      <xdr:col>17</xdr:col>
      <xdr:colOff>45473</xdr:colOff>
      <xdr:row>4</xdr:row>
      <xdr:rowOff>56031</xdr:rowOff>
    </xdr:from>
    <xdr:to>
      <xdr:col>20</xdr:col>
      <xdr:colOff>369582</xdr:colOff>
      <xdr:row>9</xdr:row>
      <xdr:rowOff>381000</xdr:rowOff>
    </xdr:to>
    <xdr:pic>
      <xdr:nvPicPr>
        <xdr:cNvPr id="3" name="Picture 2">
          <a:extLst>
            <a:ext uri="{FF2B5EF4-FFF2-40B4-BE49-F238E27FC236}">
              <a16:creationId xmlns:a16="http://schemas.microsoft.com/office/drawing/2014/main" id="{C20BB125-9EE5-8C37-84F3-8F519B7D5A16}"/>
            </a:ext>
          </a:extLst>
        </xdr:cNvPr>
        <xdr:cNvPicPr>
          <a:picLocks noChangeAspect="1"/>
        </xdr:cNvPicPr>
      </xdr:nvPicPr>
      <xdr:blipFill>
        <a:blip xmlns:r="http://schemas.openxmlformats.org/officeDocument/2006/relationships" r:embed="rId3"/>
        <a:stretch>
          <a:fillRect/>
        </a:stretch>
      </xdr:blipFill>
      <xdr:spPr>
        <a:xfrm>
          <a:off x="9906649" y="1255060"/>
          <a:ext cx="2139462" cy="163605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11</xdr:col>
      <xdr:colOff>356989</xdr:colOff>
      <xdr:row>0</xdr:row>
      <xdr:rowOff>343381</xdr:rowOff>
    </xdr:from>
    <xdr:to>
      <xdr:col>14</xdr:col>
      <xdr:colOff>623568</xdr:colOff>
      <xdr:row>1</xdr:row>
      <xdr:rowOff>274299</xdr:rowOff>
    </xdr:to>
    <xdr:pic>
      <xdr:nvPicPr>
        <xdr:cNvPr id="2" name="Picture 1">
          <a:hlinkClick xmlns:r="http://schemas.openxmlformats.org/officeDocument/2006/relationships" r:id="rId1"/>
          <a:extLst>
            <a:ext uri="{FF2B5EF4-FFF2-40B4-BE49-F238E27FC236}">
              <a16:creationId xmlns:a16="http://schemas.microsoft.com/office/drawing/2014/main" id="{B5A97D11-794E-468C-AEDD-8EDFBAF93C3D}"/>
            </a:ext>
          </a:extLst>
        </xdr:cNvPr>
        <xdr:cNvPicPr>
          <a:picLocks noChangeAspect="1"/>
        </xdr:cNvPicPr>
      </xdr:nvPicPr>
      <xdr:blipFill>
        <a:blip xmlns:r="http://schemas.openxmlformats.org/officeDocument/2006/relationships" r:embed="rId2"/>
        <a:stretch>
          <a:fillRect/>
        </a:stretch>
      </xdr:blipFill>
      <xdr:spPr>
        <a:xfrm>
          <a:off x="7360665" y="343381"/>
          <a:ext cx="2418109" cy="524830"/>
        </a:xfrm>
        <a:prstGeom prst="rect">
          <a:avLst/>
        </a:prstGeom>
      </xdr:spPr>
    </xdr:pic>
    <xdr:clientData/>
  </xdr:twoCellAnchor>
  <xdr:twoCellAnchor editAs="oneCell">
    <xdr:from>
      <xdr:col>15</xdr:col>
      <xdr:colOff>257735</xdr:colOff>
      <xdr:row>0</xdr:row>
      <xdr:rowOff>88842</xdr:rowOff>
    </xdr:from>
    <xdr:to>
      <xdr:col>17</xdr:col>
      <xdr:colOff>89648</xdr:colOff>
      <xdr:row>7</xdr:row>
      <xdr:rowOff>128047</xdr:rowOff>
    </xdr:to>
    <xdr:pic>
      <xdr:nvPicPr>
        <xdr:cNvPr id="3" name="Picture 2">
          <a:extLst>
            <a:ext uri="{FF2B5EF4-FFF2-40B4-BE49-F238E27FC236}">
              <a16:creationId xmlns:a16="http://schemas.microsoft.com/office/drawing/2014/main" id="{9B67A5F0-D763-6F04-AA3A-CF9E751832EA}"/>
            </a:ext>
          </a:extLst>
        </xdr:cNvPr>
        <xdr:cNvPicPr>
          <a:picLocks noChangeAspect="1"/>
        </xdr:cNvPicPr>
      </xdr:nvPicPr>
      <xdr:blipFill rotWithShape="1">
        <a:blip xmlns:r="http://schemas.openxmlformats.org/officeDocument/2006/relationships" r:embed="rId3"/>
        <a:srcRect l="33990" r="21182"/>
        <a:stretch/>
      </xdr:blipFill>
      <xdr:spPr>
        <a:xfrm>
          <a:off x="10130117" y="88842"/>
          <a:ext cx="1154207" cy="203385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19</xdr:col>
      <xdr:colOff>340177</xdr:colOff>
      <xdr:row>0</xdr:row>
      <xdr:rowOff>82283</xdr:rowOff>
    </xdr:from>
    <xdr:to>
      <xdr:col>24</xdr:col>
      <xdr:colOff>349022</xdr:colOff>
      <xdr:row>1</xdr:row>
      <xdr:rowOff>16563</xdr:rowOff>
    </xdr:to>
    <xdr:pic>
      <xdr:nvPicPr>
        <xdr:cNvPr id="2" name="Picture 1">
          <a:hlinkClick xmlns:r="http://schemas.openxmlformats.org/officeDocument/2006/relationships" r:id="rId1"/>
          <a:extLst>
            <a:ext uri="{FF2B5EF4-FFF2-40B4-BE49-F238E27FC236}">
              <a16:creationId xmlns:a16="http://schemas.microsoft.com/office/drawing/2014/main" id="{4BDC3391-1629-4043-9B4C-055F024D0876}"/>
            </a:ext>
          </a:extLst>
        </xdr:cNvPr>
        <xdr:cNvPicPr>
          <a:picLocks noChangeAspect="1"/>
        </xdr:cNvPicPr>
      </xdr:nvPicPr>
      <xdr:blipFill>
        <a:blip xmlns:r="http://schemas.openxmlformats.org/officeDocument/2006/relationships" r:embed="rId2"/>
        <a:stretch>
          <a:fillRect/>
        </a:stretch>
      </xdr:blipFill>
      <xdr:spPr>
        <a:xfrm>
          <a:off x="10531927" y="82283"/>
          <a:ext cx="2437720" cy="524830"/>
        </a:xfrm>
        <a:prstGeom prst="rect">
          <a:avLst/>
        </a:prstGeom>
      </xdr:spPr>
    </xdr:pic>
    <xdr:clientData/>
  </xdr:twoCellAnchor>
  <xdr:twoCellAnchor editAs="oneCell">
    <xdr:from>
      <xdr:col>25</xdr:col>
      <xdr:colOff>471767</xdr:colOff>
      <xdr:row>0</xdr:row>
      <xdr:rowOff>218616</xdr:rowOff>
    </xdr:from>
    <xdr:to>
      <xdr:col>29</xdr:col>
      <xdr:colOff>445886</xdr:colOff>
      <xdr:row>7</xdr:row>
      <xdr:rowOff>41021</xdr:rowOff>
    </xdr:to>
    <xdr:pic>
      <xdr:nvPicPr>
        <xdr:cNvPr id="3" name="Picture 2">
          <a:extLst>
            <a:ext uri="{FF2B5EF4-FFF2-40B4-BE49-F238E27FC236}">
              <a16:creationId xmlns:a16="http://schemas.microsoft.com/office/drawing/2014/main" id="{58AB32DC-8AA5-99AA-C805-F1E13070D289}"/>
            </a:ext>
          </a:extLst>
        </xdr:cNvPr>
        <xdr:cNvPicPr>
          <a:picLocks noChangeAspect="1"/>
        </xdr:cNvPicPr>
      </xdr:nvPicPr>
      <xdr:blipFill>
        <a:blip xmlns:r="http://schemas.openxmlformats.org/officeDocument/2006/relationships" r:embed="rId3"/>
        <a:stretch>
          <a:fillRect/>
        </a:stretch>
      </xdr:blipFill>
      <xdr:spPr>
        <a:xfrm>
          <a:off x="13578167" y="218616"/>
          <a:ext cx="1917219" cy="157500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14</xdr:col>
      <xdr:colOff>43224</xdr:colOff>
      <xdr:row>0</xdr:row>
      <xdr:rowOff>264938</xdr:rowOff>
    </xdr:from>
    <xdr:to>
      <xdr:col>19</xdr:col>
      <xdr:colOff>52068</xdr:colOff>
      <xdr:row>1</xdr:row>
      <xdr:rowOff>195856</xdr:rowOff>
    </xdr:to>
    <xdr:pic>
      <xdr:nvPicPr>
        <xdr:cNvPr id="2" name="Picture 1">
          <a:hlinkClick xmlns:r="http://schemas.openxmlformats.org/officeDocument/2006/relationships" r:id="rId1"/>
          <a:extLst>
            <a:ext uri="{FF2B5EF4-FFF2-40B4-BE49-F238E27FC236}">
              <a16:creationId xmlns:a16="http://schemas.microsoft.com/office/drawing/2014/main" id="{C03B0350-B184-4506-9489-154EFA5B4912}"/>
            </a:ext>
          </a:extLst>
        </xdr:cNvPr>
        <xdr:cNvPicPr>
          <a:picLocks noChangeAspect="1"/>
        </xdr:cNvPicPr>
      </xdr:nvPicPr>
      <xdr:blipFill>
        <a:blip xmlns:r="http://schemas.openxmlformats.org/officeDocument/2006/relationships" r:embed="rId2"/>
        <a:stretch>
          <a:fillRect/>
        </a:stretch>
      </xdr:blipFill>
      <xdr:spPr>
        <a:xfrm>
          <a:off x="8272824" y="264938"/>
          <a:ext cx="2437719" cy="521468"/>
        </a:xfrm>
        <a:prstGeom prst="rect">
          <a:avLst/>
        </a:prstGeom>
      </xdr:spPr>
    </xdr:pic>
    <xdr:clientData/>
  </xdr:twoCellAnchor>
  <xdr:twoCellAnchor editAs="oneCell">
    <xdr:from>
      <xdr:col>19</xdr:col>
      <xdr:colOff>201706</xdr:colOff>
      <xdr:row>0</xdr:row>
      <xdr:rowOff>324971</xdr:rowOff>
    </xdr:from>
    <xdr:to>
      <xdr:col>23</xdr:col>
      <xdr:colOff>115167</xdr:colOff>
      <xdr:row>6</xdr:row>
      <xdr:rowOff>44825</xdr:rowOff>
    </xdr:to>
    <xdr:pic>
      <xdr:nvPicPr>
        <xdr:cNvPr id="3" name="Picture 2">
          <a:extLst>
            <a:ext uri="{FF2B5EF4-FFF2-40B4-BE49-F238E27FC236}">
              <a16:creationId xmlns:a16="http://schemas.microsoft.com/office/drawing/2014/main" id="{446ED934-3BF4-4327-8D84-7DE9C0247C98}"/>
            </a:ext>
          </a:extLst>
        </xdr:cNvPr>
        <xdr:cNvPicPr>
          <a:picLocks noChangeAspect="1"/>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l="19878" t="12977" r="15729" b="9923"/>
        <a:stretch/>
      </xdr:blipFill>
      <xdr:spPr>
        <a:xfrm>
          <a:off x="10860181" y="324971"/>
          <a:ext cx="1856561" cy="152007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14</xdr:col>
      <xdr:colOff>43224</xdr:colOff>
      <xdr:row>0</xdr:row>
      <xdr:rowOff>264938</xdr:rowOff>
    </xdr:from>
    <xdr:to>
      <xdr:col>17</xdr:col>
      <xdr:colOff>309804</xdr:colOff>
      <xdr:row>1</xdr:row>
      <xdr:rowOff>195856</xdr:rowOff>
    </xdr:to>
    <xdr:pic>
      <xdr:nvPicPr>
        <xdr:cNvPr id="2" name="Picture 1">
          <a:hlinkClick xmlns:r="http://schemas.openxmlformats.org/officeDocument/2006/relationships" r:id="rId1"/>
          <a:extLst>
            <a:ext uri="{FF2B5EF4-FFF2-40B4-BE49-F238E27FC236}">
              <a16:creationId xmlns:a16="http://schemas.microsoft.com/office/drawing/2014/main" id="{4AAD211B-0377-4C9B-B194-ACBCAC0E62AB}"/>
            </a:ext>
          </a:extLst>
        </xdr:cNvPr>
        <xdr:cNvPicPr>
          <a:picLocks noChangeAspect="1"/>
        </xdr:cNvPicPr>
      </xdr:nvPicPr>
      <xdr:blipFill>
        <a:blip xmlns:r="http://schemas.openxmlformats.org/officeDocument/2006/relationships" r:embed="rId2"/>
        <a:stretch>
          <a:fillRect/>
        </a:stretch>
      </xdr:blipFill>
      <xdr:spPr>
        <a:xfrm>
          <a:off x="8234724" y="264938"/>
          <a:ext cx="2418109" cy="524830"/>
        </a:xfrm>
        <a:prstGeom prst="rect">
          <a:avLst/>
        </a:prstGeom>
      </xdr:spPr>
    </xdr:pic>
    <xdr:clientData/>
  </xdr:twoCellAnchor>
  <xdr:twoCellAnchor editAs="oneCell">
    <xdr:from>
      <xdr:col>14</xdr:col>
      <xdr:colOff>425825</xdr:colOff>
      <xdr:row>1</xdr:row>
      <xdr:rowOff>48744</xdr:rowOff>
    </xdr:from>
    <xdr:to>
      <xdr:col>19</xdr:col>
      <xdr:colOff>123266</xdr:colOff>
      <xdr:row>9</xdr:row>
      <xdr:rowOff>16808</xdr:rowOff>
    </xdr:to>
    <xdr:pic>
      <xdr:nvPicPr>
        <xdr:cNvPr id="4" name="Picture 3">
          <a:extLst>
            <a:ext uri="{FF2B5EF4-FFF2-40B4-BE49-F238E27FC236}">
              <a16:creationId xmlns:a16="http://schemas.microsoft.com/office/drawing/2014/main" id="{6E1FE7D8-E74B-9880-C333-3D5235069C0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432678" y="642656"/>
          <a:ext cx="3283323" cy="18058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22</xdr:col>
      <xdr:colOff>368194</xdr:colOff>
      <xdr:row>0</xdr:row>
      <xdr:rowOff>253732</xdr:rowOff>
    </xdr:from>
    <xdr:to>
      <xdr:col>25</xdr:col>
      <xdr:colOff>634774</xdr:colOff>
      <xdr:row>1</xdr:row>
      <xdr:rowOff>184650</xdr:rowOff>
    </xdr:to>
    <xdr:pic>
      <xdr:nvPicPr>
        <xdr:cNvPr id="2" name="Picture 1">
          <a:hlinkClick xmlns:r="http://schemas.openxmlformats.org/officeDocument/2006/relationships" r:id="rId1"/>
          <a:extLst>
            <a:ext uri="{FF2B5EF4-FFF2-40B4-BE49-F238E27FC236}">
              <a16:creationId xmlns:a16="http://schemas.microsoft.com/office/drawing/2014/main" id="{92CDB4FD-BDD3-42DB-A67D-E942A036520F}"/>
            </a:ext>
          </a:extLst>
        </xdr:cNvPr>
        <xdr:cNvPicPr>
          <a:picLocks noChangeAspect="1"/>
        </xdr:cNvPicPr>
      </xdr:nvPicPr>
      <xdr:blipFill>
        <a:blip xmlns:r="http://schemas.openxmlformats.org/officeDocument/2006/relationships" r:embed="rId2"/>
        <a:stretch>
          <a:fillRect/>
        </a:stretch>
      </xdr:blipFill>
      <xdr:spPr>
        <a:xfrm>
          <a:off x="16112459" y="253732"/>
          <a:ext cx="2418109" cy="524830"/>
        </a:xfrm>
        <a:prstGeom prst="rect">
          <a:avLst/>
        </a:prstGeom>
      </xdr:spPr>
    </xdr:pic>
    <xdr:clientData/>
  </xdr:twoCellAnchor>
  <xdr:twoCellAnchor editAs="oneCell">
    <xdr:from>
      <xdr:col>22</xdr:col>
      <xdr:colOff>22411</xdr:colOff>
      <xdr:row>1</xdr:row>
      <xdr:rowOff>224116</xdr:rowOff>
    </xdr:from>
    <xdr:to>
      <xdr:col>26</xdr:col>
      <xdr:colOff>316003</xdr:colOff>
      <xdr:row>8</xdr:row>
      <xdr:rowOff>44824</xdr:rowOff>
    </xdr:to>
    <xdr:pic>
      <xdr:nvPicPr>
        <xdr:cNvPr id="4" name="Picture 3">
          <a:extLst>
            <a:ext uri="{FF2B5EF4-FFF2-40B4-BE49-F238E27FC236}">
              <a16:creationId xmlns:a16="http://schemas.microsoft.com/office/drawing/2014/main" id="{3976A0F1-497C-4647-F5E9-F90B8193D51C}"/>
            </a:ext>
          </a:extLst>
        </xdr:cNvPr>
        <xdr:cNvPicPr>
          <a:picLocks noChangeAspect="1" noChangeArrowheads="1"/>
        </xdr:cNvPicPr>
      </xdr:nvPicPr>
      <xdr:blipFill rotWithShape="1">
        <a:blip xmlns:r="http://schemas.openxmlformats.org/officeDocument/2006/relationships" r:embed="rId3" cstate="print">
          <a:clrChange>
            <a:clrFrom>
              <a:srgbClr val="FFFFFF"/>
            </a:clrFrom>
            <a:clrTo>
              <a:srgbClr val="FFFFFF">
                <a:alpha val="0"/>
              </a:srgbClr>
            </a:clrTo>
          </a:clrChange>
          <a:extLst>
            <a:ext uri="{28A0092B-C50C-407E-A947-70E740481C1C}">
              <a14:useLocalDpi xmlns:a14="http://schemas.microsoft.com/office/drawing/2010/main" val="0"/>
            </a:ext>
          </a:extLst>
        </a:blip>
        <a:srcRect t="6788" b="8563"/>
        <a:stretch/>
      </xdr:blipFill>
      <xdr:spPr bwMode="auto">
        <a:xfrm>
          <a:off x="15766676" y="818028"/>
          <a:ext cx="3162298" cy="14679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8</xdr:col>
      <xdr:colOff>433828</xdr:colOff>
      <xdr:row>0</xdr:row>
      <xdr:rowOff>52027</xdr:rowOff>
    </xdr:from>
    <xdr:to>
      <xdr:col>13</xdr:col>
      <xdr:colOff>442674</xdr:colOff>
      <xdr:row>0</xdr:row>
      <xdr:rowOff>576857</xdr:rowOff>
    </xdr:to>
    <xdr:pic>
      <xdr:nvPicPr>
        <xdr:cNvPr id="2" name="Picture 1">
          <a:hlinkClick xmlns:r="http://schemas.openxmlformats.org/officeDocument/2006/relationships" r:id="rId1"/>
          <a:extLst>
            <a:ext uri="{FF2B5EF4-FFF2-40B4-BE49-F238E27FC236}">
              <a16:creationId xmlns:a16="http://schemas.microsoft.com/office/drawing/2014/main" id="{573E4033-D13D-49EA-9B37-53D499BFB3CB}"/>
            </a:ext>
          </a:extLst>
        </xdr:cNvPr>
        <xdr:cNvPicPr>
          <a:picLocks noChangeAspect="1"/>
        </xdr:cNvPicPr>
      </xdr:nvPicPr>
      <xdr:blipFill>
        <a:blip xmlns:r="http://schemas.openxmlformats.org/officeDocument/2006/relationships" r:embed="rId2"/>
        <a:stretch>
          <a:fillRect/>
        </a:stretch>
      </xdr:blipFill>
      <xdr:spPr>
        <a:xfrm>
          <a:off x="6092799" y="52027"/>
          <a:ext cx="2418110" cy="524830"/>
        </a:xfrm>
        <a:prstGeom prst="rect">
          <a:avLst/>
        </a:prstGeom>
      </xdr:spPr>
    </xdr:pic>
    <xdr:clientData/>
  </xdr:twoCellAnchor>
  <xdr:twoCellAnchor editAs="oneCell">
    <xdr:from>
      <xdr:col>3</xdr:col>
      <xdr:colOff>79340</xdr:colOff>
      <xdr:row>9</xdr:row>
      <xdr:rowOff>133350</xdr:rowOff>
    </xdr:from>
    <xdr:to>
      <xdr:col>7</xdr:col>
      <xdr:colOff>227252</xdr:colOff>
      <xdr:row>19</xdr:row>
      <xdr:rowOff>57150</xdr:rowOff>
    </xdr:to>
    <xdr:pic>
      <xdr:nvPicPr>
        <xdr:cNvPr id="3" name="Picture 2">
          <a:extLst>
            <a:ext uri="{FF2B5EF4-FFF2-40B4-BE49-F238E27FC236}">
              <a16:creationId xmlns:a16="http://schemas.microsoft.com/office/drawing/2014/main" id="{06AC5853-00A3-E87D-17F5-F6CD98B15573}"/>
            </a:ext>
          </a:extLst>
        </xdr:cNvPr>
        <xdr:cNvPicPr>
          <a:picLocks noChangeAspect="1"/>
        </xdr:cNvPicPr>
      </xdr:nvPicPr>
      <xdr:blipFill>
        <a:blip xmlns:r="http://schemas.openxmlformats.org/officeDocument/2006/relationships" r:embed="rId3"/>
        <a:stretch>
          <a:fillRect/>
        </a:stretch>
      </xdr:blipFill>
      <xdr:spPr>
        <a:xfrm>
          <a:off x="2079590" y="2428875"/>
          <a:ext cx="3367362"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176092</xdr:colOff>
      <xdr:row>0</xdr:row>
      <xdr:rowOff>119263</xdr:rowOff>
    </xdr:from>
    <xdr:to>
      <xdr:col>21</xdr:col>
      <xdr:colOff>289713</xdr:colOff>
      <xdr:row>1</xdr:row>
      <xdr:rowOff>50181</xdr:rowOff>
    </xdr:to>
    <xdr:pic>
      <xdr:nvPicPr>
        <xdr:cNvPr id="2" name="Picture 1">
          <a:hlinkClick xmlns:r="http://schemas.openxmlformats.org/officeDocument/2006/relationships" r:id="rId1"/>
          <a:extLst>
            <a:ext uri="{FF2B5EF4-FFF2-40B4-BE49-F238E27FC236}">
              <a16:creationId xmlns:a16="http://schemas.microsoft.com/office/drawing/2014/main" id="{F45A03A4-C7FE-4181-B7F6-1D51A9F84CEB}"/>
            </a:ext>
          </a:extLst>
        </xdr:cNvPr>
        <xdr:cNvPicPr>
          <a:picLocks noChangeAspect="1"/>
        </xdr:cNvPicPr>
      </xdr:nvPicPr>
      <xdr:blipFill>
        <a:blip xmlns:r="http://schemas.openxmlformats.org/officeDocument/2006/relationships" r:embed="rId2"/>
        <a:stretch>
          <a:fillRect/>
        </a:stretch>
      </xdr:blipFill>
      <xdr:spPr>
        <a:xfrm>
          <a:off x="11135445" y="119263"/>
          <a:ext cx="2444444" cy="524830"/>
        </a:xfrm>
        <a:prstGeom prst="rect">
          <a:avLst/>
        </a:prstGeom>
      </xdr:spPr>
    </xdr:pic>
    <xdr:clientData/>
  </xdr:twoCellAnchor>
  <xdr:twoCellAnchor editAs="oneCell">
    <xdr:from>
      <xdr:col>18</xdr:col>
      <xdr:colOff>156882</xdr:colOff>
      <xdr:row>1</xdr:row>
      <xdr:rowOff>78441</xdr:rowOff>
    </xdr:from>
    <xdr:to>
      <xdr:col>21</xdr:col>
      <xdr:colOff>26333</xdr:colOff>
      <xdr:row>9</xdr:row>
      <xdr:rowOff>127655</xdr:rowOff>
    </xdr:to>
    <xdr:pic>
      <xdr:nvPicPr>
        <xdr:cNvPr id="3" name="Picture 2">
          <a:extLst>
            <a:ext uri="{FF2B5EF4-FFF2-40B4-BE49-F238E27FC236}">
              <a16:creationId xmlns:a16="http://schemas.microsoft.com/office/drawing/2014/main" id="{42449212-E708-534B-FED0-3F5BA7E8F65A}"/>
            </a:ext>
          </a:extLst>
        </xdr:cNvPr>
        <xdr:cNvPicPr>
          <a:picLocks noChangeAspect="1"/>
        </xdr:cNvPicPr>
      </xdr:nvPicPr>
      <xdr:blipFill>
        <a:blip xmlns:r="http://schemas.openxmlformats.org/officeDocument/2006/relationships" r:embed="rId3"/>
        <a:stretch>
          <a:fillRect/>
        </a:stretch>
      </xdr:blipFill>
      <xdr:spPr>
        <a:xfrm>
          <a:off x="11698941" y="672353"/>
          <a:ext cx="1617568" cy="164044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8004</xdr:colOff>
      <xdr:row>0</xdr:row>
      <xdr:rowOff>175291</xdr:rowOff>
    </xdr:from>
    <xdr:to>
      <xdr:col>11</xdr:col>
      <xdr:colOff>16849</xdr:colOff>
      <xdr:row>1</xdr:row>
      <xdr:rowOff>106209</xdr:rowOff>
    </xdr:to>
    <xdr:pic>
      <xdr:nvPicPr>
        <xdr:cNvPr id="2" name="Picture 1">
          <a:hlinkClick xmlns:r="http://schemas.openxmlformats.org/officeDocument/2006/relationships" r:id="rId1"/>
          <a:extLst>
            <a:ext uri="{FF2B5EF4-FFF2-40B4-BE49-F238E27FC236}">
              <a16:creationId xmlns:a16="http://schemas.microsoft.com/office/drawing/2014/main" id="{396736C4-5A1D-4BEA-B94E-4C85D67530A8}"/>
            </a:ext>
          </a:extLst>
        </xdr:cNvPr>
        <xdr:cNvPicPr>
          <a:picLocks noChangeAspect="1"/>
        </xdr:cNvPicPr>
      </xdr:nvPicPr>
      <xdr:blipFill>
        <a:blip xmlns:r="http://schemas.openxmlformats.org/officeDocument/2006/relationships" r:embed="rId2"/>
        <a:stretch>
          <a:fillRect/>
        </a:stretch>
      </xdr:blipFill>
      <xdr:spPr>
        <a:xfrm>
          <a:off x="4680857" y="175291"/>
          <a:ext cx="2418110" cy="524830"/>
        </a:xfrm>
        <a:prstGeom prst="rect">
          <a:avLst/>
        </a:prstGeom>
      </xdr:spPr>
    </xdr:pic>
    <xdr:clientData/>
  </xdr:twoCellAnchor>
  <xdr:twoCellAnchor editAs="oneCell">
    <xdr:from>
      <xdr:col>3</xdr:col>
      <xdr:colOff>369793</xdr:colOff>
      <xdr:row>8</xdr:row>
      <xdr:rowOff>156882</xdr:rowOff>
    </xdr:from>
    <xdr:to>
      <xdr:col>12</xdr:col>
      <xdr:colOff>68770</xdr:colOff>
      <xdr:row>20</xdr:row>
      <xdr:rowOff>280148</xdr:rowOff>
    </xdr:to>
    <xdr:pic>
      <xdr:nvPicPr>
        <xdr:cNvPr id="3" name="Picture 2">
          <a:extLst>
            <a:ext uri="{FF2B5EF4-FFF2-40B4-BE49-F238E27FC236}">
              <a16:creationId xmlns:a16="http://schemas.microsoft.com/office/drawing/2014/main" id="{8657C5D5-0639-9DE4-C3B5-E5290BE8900F}"/>
            </a:ext>
          </a:extLst>
        </xdr:cNvPr>
        <xdr:cNvPicPr>
          <a:picLocks noChangeAspect="1"/>
        </xdr:cNvPicPr>
      </xdr:nvPicPr>
      <xdr:blipFill>
        <a:blip xmlns:r="http://schemas.openxmlformats.org/officeDocument/2006/relationships" r:embed="rId3"/>
        <a:stretch>
          <a:fillRect/>
        </a:stretch>
      </xdr:blipFill>
      <xdr:spPr>
        <a:xfrm>
          <a:off x="2487705" y="2106706"/>
          <a:ext cx="5145036" cy="2521324"/>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762000</xdr:colOff>
      <xdr:row>0</xdr:row>
      <xdr:rowOff>40821</xdr:rowOff>
    </xdr:from>
    <xdr:to>
      <xdr:col>7</xdr:col>
      <xdr:colOff>31256</xdr:colOff>
      <xdr:row>0</xdr:row>
      <xdr:rowOff>565651</xdr:rowOff>
    </xdr:to>
    <xdr:pic>
      <xdr:nvPicPr>
        <xdr:cNvPr id="2" name="Picture 1">
          <a:hlinkClick xmlns:r="http://schemas.openxmlformats.org/officeDocument/2006/relationships" r:id="rId1"/>
          <a:extLst>
            <a:ext uri="{FF2B5EF4-FFF2-40B4-BE49-F238E27FC236}">
              <a16:creationId xmlns:a16="http://schemas.microsoft.com/office/drawing/2014/main" id="{BABC66A4-1CCE-4DBD-B8F2-3BCA1F645B43}"/>
            </a:ext>
          </a:extLst>
        </xdr:cNvPr>
        <xdr:cNvPicPr>
          <a:picLocks noChangeAspect="1"/>
        </xdr:cNvPicPr>
      </xdr:nvPicPr>
      <xdr:blipFill>
        <a:blip xmlns:r="http://schemas.openxmlformats.org/officeDocument/2006/relationships" r:embed="rId2"/>
        <a:stretch>
          <a:fillRect/>
        </a:stretch>
      </xdr:blipFill>
      <xdr:spPr>
        <a:xfrm>
          <a:off x="4585607" y="40821"/>
          <a:ext cx="2412506" cy="524830"/>
        </a:xfrm>
        <a:prstGeom prst="rect">
          <a:avLst/>
        </a:prstGeom>
      </xdr:spPr>
    </xdr:pic>
    <xdr:clientData/>
  </xdr:twoCellAnchor>
  <xdr:twoCellAnchor editAs="oneCell">
    <xdr:from>
      <xdr:col>7</xdr:col>
      <xdr:colOff>561974</xdr:colOff>
      <xdr:row>0</xdr:row>
      <xdr:rowOff>78441</xdr:rowOff>
    </xdr:from>
    <xdr:to>
      <xdr:col>9</xdr:col>
      <xdr:colOff>493058</xdr:colOff>
      <xdr:row>7</xdr:row>
      <xdr:rowOff>3207</xdr:rowOff>
    </xdr:to>
    <xdr:pic>
      <xdr:nvPicPr>
        <xdr:cNvPr id="3" name="Picture 2">
          <a:extLst>
            <a:ext uri="{FF2B5EF4-FFF2-40B4-BE49-F238E27FC236}">
              <a16:creationId xmlns:a16="http://schemas.microsoft.com/office/drawing/2014/main" id="{B7177338-EA1A-1327-DC14-C165656B1FA8}"/>
            </a:ext>
          </a:extLst>
        </xdr:cNvPr>
        <xdr:cNvPicPr>
          <a:picLocks noChangeAspect="1"/>
        </xdr:cNvPicPr>
      </xdr:nvPicPr>
      <xdr:blipFill>
        <a:blip xmlns:r="http://schemas.openxmlformats.org/officeDocument/2006/relationships" r:embed="rId3"/>
        <a:stretch>
          <a:fillRect/>
        </a:stretch>
      </xdr:blipFill>
      <xdr:spPr>
        <a:xfrm>
          <a:off x="7565650" y="78441"/>
          <a:ext cx="2037790" cy="167288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344181</xdr:colOff>
      <xdr:row>0</xdr:row>
      <xdr:rowOff>74439</xdr:rowOff>
    </xdr:from>
    <xdr:to>
      <xdr:col>15</xdr:col>
      <xdr:colOff>353026</xdr:colOff>
      <xdr:row>1</xdr:row>
      <xdr:rowOff>5357</xdr:rowOff>
    </xdr:to>
    <xdr:pic>
      <xdr:nvPicPr>
        <xdr:cNvPr id="2" name="Picture 1">
          <a:hlinkClick xmlns:r="http://schemas.openxmlformats.org/officeDocument/2006/relationships" r:id="rId1"/>
          <a:extLst>
            <a:ext uri="{FF2B5EF4-FFF2-40B4-BE49-F238E27FC236}">
              <a16:creationId xmlns:a16="http://schemas.microsoft.com/office/drawing/2014/main" id="{63A06030-8B12-411C-BA69-E4FFBB5EE3AD}"/>
            </a:ext>
          </a:extLst>
        </xdr:cNvPr>
        <xdr:cNvPicPr>
          <a:picLocks noChangeAspect="1"/>
        </xdr:cNvPicPr>
      </xdr:nvPicPr>
      <xdr:blipFill>
        <a:blip xmlns:r="http://schemas.openxmlformats.org/officeDocument/2006/relationships" r:embed="rId2"/>
        <a:stretch>
          <a:fillRect/>
        </a:stretch>
      </xdr:blipFill>
      <xdr:spPr>
        <a:xfrm>
          <a:off x="6260887" y="74439"/>
          <a:ext cx="2418110" cy="524830"/>
        </a:xfrm>
        <a:prstGeom prst="rect">
          <a:avLst/>
        </a:prstGeom>
      </xdr:spPr>
    </xdr:pic>
    <xdr:clientData/>
  </xdr:twoCellAnchor>
  <xdr:twoCellAnchor editAs="oneCell">
    <xdr:from>
      <xdr:col>5</xdr:col>
      <xdr:colOff>42677</xdr:colOff>
      <xdr:row>8</xdr:row>
      <xdr:rowOff>56030</xdr:rowOff>
    </xdr:from>
    <xdr:to>
      <xdr:col>8</xdr:col>
      <xdr:colOff>103534</xdr:colOff>
      <xdr:row>18</xdr:row>
      <xdr:rowOff>44825</xdr:rowOff>
    </xdr:to>
    <xdr:pic>
      <xdr:nvPicPr>
        <xdr:cNvPr id="3" name="Picture 2">
          <a:extLst>
            <a:ext uri="{FF2B5EF4-FFF2-40B4-BE49-F238E27FC236}">
              <a16:creationId xmlns:a16="http://schemas.microsoft.com/office/drawing/2014/main" id="{CE32EAD5-0934-E231-BD38-28B427931228}"/>
            </a:ext>
          </a:extLst>
        </xdr:cNvPr>
        <xdr:cNvPicPr>
          <a:picLocks noChangeAspect="1"/>
        </xdr:cNvPicPr>
      </xdr:nvPicPr>
      <xdr:blipFill>
        <a:blip xmlns:r="http://schemas.openxmlformats.org/officeDocument/2006/relationships" r:embed="rId3"/>
        <a:stretch>
          <a:fillRect/>
        </a:stretch>
      </xdr:blipFill>
      <xdr:spPr>
        <a:xfrm>
          <a:off x="3359618" y="2039471"/>
          <a:ext cx="1696916" cy="216273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13</xdr:col>
      <xdr:colOff>467445</xdr:colOff>
      <xdr:row>0</xdr:row>
      <xdr:rowOff>164086</xdr:rowOff>
    </xdr:from>
    <xdr:to>
      <xdr:col>18</xdr:col>
      <xdr:colOff>476290</xdr:colOff>
      <xdr:row>1</xdr:row>
      <xdr:rowOff>95004</xdr:rowOff>
    </xdr:to>
    <xdr:pic>
      <xdr:nvPicPr>
        <xdr:cNvPr id="2" name="Picture 1">
          <a:hlinkClick xmlns:r="http://schemas.openxmlformats.org/officeDocument/2006/relationships" r:id="rId1"/>
          <a:extLst>
            <a:ext uri="{FF2B5EF4-FFF2-40B4-BE49-F238E27FC236}">
              <a16:creationId xmlns:a16="http://schemas.microsoft.com/office/drawing/2014/main" id="{05F5B154-61BF-4043-A726-F1D5CC732E02}"/>
            </a:ext>
          </a:extLst>
        </xdr:cNvPr>
        <xdr:cNvPicPr>
          <a:picLocks noChangeAspect="1"/>
        </xdr:cNvPicPr>
      </xdr:nvPicPr>
      <xdr:blipFill>
        <a:blip xmlns:r="http://schemas.openxmlformats.org/officeDocument/2006/relationships" r:embed="rId2"/>
        <a:stretch>
          <a:fillRect/>
        </a:stretch>
      </xdr:blipFill>
      <xdr:spPr>
        <a:xfrm>
          <a:off x="10429474" y="164086"/>
          <a:ext cx="2418110" cy="524830"/>
        </a:xfrm>
        <a:prstGeom prst="rect">
          <a:avLst/>
        </a:prstGeom>
      </xdr:spPr>
    </xdr:pic>
    <xdr:clientData/>
  </xdr:twoCellAnchor>
  <xdr:twoCellAnchor editAs="oneCell">
    <xdr:from>
      <xdr:col>4</xdr:col>
      <xdr:colOff>481855</xdr:colOff>
      <xdr:row>0</xdr:row>
      <xdr:rowOff>380999</xdr:rowOff>
    </xdr:from>
    <xdr:to>
      <xdr:col>5</xdr:col>
      <xdr:colOff>516437</xdr:colOff>
      <xdr:row>8</xdr:row>
      <xdr:rowOff>98235</xdr:rowOff>
    </xdr:to>
    <xdr:pic>
      <xdr:nvPicPr>
        <xdr:cNvPr id="3" name="Picture 2">
          <a:extLst>
            <a:ext uri="{FF2B5EF4-FFF2-40B4-BE49-F238E27FC236}">
              <a16:creationId xmlns:a16="http://schemas.microsoft.com/office/drawing/2014/main" id="{2B03E97A-FD8E-1B67-4FC7-F6A40229F2D3}"/>
            </a:ext>
          </a:extLst>
        </xdr:cNvPr>
        <xdr:cNvPicPr>
          <a:picLocks noChangeAspect="1"/>
        </xdr:cNvPicPr>
      </xdr:nvPicPr>
      <xdr:blipFill rotWithShape="1">
        <a:blip xmlns:r="http://schemas.openxmlformats.org/officeDocument/2006/relationships" r:embed="rId3"/>
        <a:srcRect l="33418" r="32543"/>
        <a:stretch/>
      </xdr:blipFill>
      <xdr:spPr>
        <a:xfrm>
          <a:off x="3653120" y="380999"/>
          <a:ext cx="886229" cy="1700677"/>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7</xdr:col>
      <xdr:colOff>1472784</xdr:colOff>
      <xdr:row>0</xdr:row>
      <xdr:rowOff>155634</xdr:rowOff>
    </xdr:from>
    <xdr:to>
      <xdr:col>8</xdr:col>
      <xdr:colOff>1864700</xdr:colOff>
      <xdr:row>1</xdr:row>
      <xdr:rowOff>89036</xdr:rowOff>
    </xdr:to>
    <xdr:pic>
      <xdr:nvPicPr>
        <xdr:cNvPr id="2" name="Picture 1">
          <a:hlinkClick xmlns:r="http://schemas.openxmlformats.org/officeDocument/2006/relationships" r:id="rId1"/>
          <a:extLst>
            <a:ext uri="{FF2B5EF4-FFF2-40B4-BE49-F238E27FC236}">
              <a16:creationId xmlns:a16="http://schemas.microsoft.com/office/drawing/2014/main" id="{ABF09DC4-E256-4AC7-836F-3839A95CC49B}"/>
            </a:ext>
          </a:extLst>
        </xdr:cNvPr>
        <xdr:cNvPicPr>
          <a:picLocks noChangeAspect="1"/>
        </xdr:cNvPicPr>
      </xdr:nvPicPr>
      <xdr:blipFill>
        <a:blip xmlns:r="http://schemas.openxmlformats.org/officeDocument/2006/relationships" r:embed="rId2"/>
        <a:stretch>
          <a:fillRect/>
        </a:stretch>
      </xdr:blipFill>
      <xdr:spPr>
        <a:xfrm>
          <a:off x="9407109" y="155634"/>
          <a:ext cx="2439791" cy="523952"/>
        </a:xfrm>
        <a:prstGeom prst="rect">
          <a:avLst/>
        </a:prstGeom>
      </xdr:spPr>
    </xdr:pic>
    <xdr:clientData/>
  </xdr:twoCellAnchor>
  <xdr:twoCellAnchor editAs="oneCell">
    <xdr:from>
      <xdr:col>3</xdr:col>
      <xdr:colOff>340714</xdr:colOff>
      <xdr:row>9</xdr:row>
      <xdr:rowOff>78473</xdr:rowOff>
    </xdr:from>
    <xdr:to>
      <xdr:col>3</xdr:col>
      <xdr:colOff>803318</xdr:colOff>
      <xdr:row>9</xdr:row>
      <xdr:rowOff>860473</xdr:rowOff>
    </xdr:to>
    <xdr:pic>
      <xdr:nvPicPr>
        <xdr:cNvPr id="14" name="Picture 13">
          <a:extLst>
            <a:ext uri="{FF2B5EF4-FFF2-40B4-BE49-F238E27FC236}">
              <a16:creationId xmlns:a16="http://schemas.microsoft.com/office/drawing/2014/main" id="{C29445DF-B22D-143A-1589-C615219D95E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20888431">
          <a:off x="3798289" y="1859648"/>
          <a:ext cx="462604" cy="78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795702</xdr:colOff>
      <xdr:row>9</xdr:row>
      <xdr:rowOff>597446</xdr:rowOff>
    </xdr:from>
    <xdr:to>
      <xdr:col>3</xdr:col>
      <xdr:colOff>1426760</xdr:colOff>
      <xdr:row>9</xdr:row>
      <xdr:rowOff>1142922</xdr:rowOff>
    </xdr:to>
    <xdr:pic>
      <xdr:nvPicPr>
        <xdr:cNvPr id="15" name="Picture 14">
          <a:extLst>
            <a:ext uri="{FF2B5EF4-FFF2-40B4-BE49-F238E27FC236}">
              <a16:creationId xmlns:a16="http://schemas.microsoft.com/office/drawing/2014/main" id="{343781AA-13D5-C2DF-429B-EE92027D7F3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rot="408728">
          <a:off x="4253277" y="2378621"/>
          <a:ext cx="631058" cy="5454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1234517</xdr:colOff>
      <xdr:row>9</xdr:row>
      <xdr:rowOff>130945</xdr:rowOff>
    </xdr:from>
    <xdr:to>
      <xdr:col>3</xdr:col>
      <xdr:colOff>1819281</xdr:colOff>
      <xdr:row>9</xdr:row>
      <xdr:rowOff>801102</xdr:rowOff>
    </xdr:to>
    <xdr:pic>
      <xdr:nvPicPr>
        <xdr:cNvPr id="17" name="Picture 16">
          <a:extLst>
            <a:ext uri="{FF2B5EF4-FFF2-40B4-BE49-F238E27FC236}">
              <a16:creationId xmlns:a16="http://schemas.microsoft.com/office/drawing/2014/main" id="{8B38B14A-92C4-B8C8-387A-4B72CB31A863}"/>
            </a:ext>
          </a:extLst>
        </xdr:cNvPr>
        <xdr:cNvPicPr>
          <a:picLocks noChangeAspect="1"/>
        </xdr:cNvPicPr>
      </xdr:nvPicPr>
      <xdr:blipFill rotWithShape="1">
        <a:blip xmlns:r="http://schemas.openxmlformats.org/officeDocument/2006/relationships" r:embed="rId5"/>
        <a:srcRect r="8331"/>
        <a:stretch/>
      </xdr:blipFill>
      <xdr:spPr>
        <a:xfrm rot="402010">
          <a:off x="4692092" y="1912120"/>
          <a:ext cx="584764" cy="670157"/>
        </a:xfrm>
        <a:prstGeom prst="rect">
          <a:avLst/>
        </a:prstGeom>
      </xdr:spPr>
    </xdr:pic>
    <xdr:clientData/>
  </xdr:twoCellAnchor>
  <xdr:twoCellAnchor editAs="oneCell">
    <xdr:from>
      <xdr:col>3</xdr:col>
      <xdr:colOff>267027</xdr:colOff>
      <xdr:row>14</xdr:row>
      <xdr:rowOff>27384</xdr:rowOff>
    </xdr:from>
    <xdr:to>
      <xdr:col>3</xdr:col>
      <xdr:colOff>1851051</xdr:colOff>
      <xdr:row>14</xdr:row>
      <xdr:rowOff>1146572</xdr:rowOff>
    </xdr:to>
    <xdr:pic>
      <xdr:nvPicPr>
        <xdr:cNvPr id="18" name="Picture 17">
          <a:extLst>
            <a:ext uri="{FF2B5EF4-FFF2-40B4-BE49-F238E27FC236}">
              <a16:creationId xmlns:a16="http://schemas.microsoft.com/office/drawing/2014/main" id="{962A8BA2-C9F8-F6CD-D443-BF1DA299DB11}"/>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724602" y="3818334"/>
          <a:ext cx="1584024" cy="1119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1162051</xdr:colOff>
      <xdr:row>9</xdr:row>
      <xdr:rowOff>207304</xdr:rowOff>
    </xdr:from>
    <xdr:to>
      <xdr:col>2</xdr:col>
      <xdr:colOff>1914263</xdr:colOff>
      <xdr:row>9</xdr:row>
      <xdr:rowOff>1114425</xdr:rowOff>
    </xdr:to>
    <xdr:pic>
      <xdr:nvPicPr>
        <xdr:cNvPr id="23" name="Picture 22">
          <a:extLst>
            <a:ext uri="{FF2B5EF4-FFF2-40B4-BE49-F238E27FC236}">
              <a16:creationId xmlns:a16="http://schemas.microsoft.com/office/drawing/2014/main" id="{51BCE88D-7BF1-2097-5671-F0D85B61F485}"/>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571751" y="1988479"/>
          <a:ext cx="752212" cy="907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342900</xdr:colOff>
      <xdr:row>9</xdr:row>
      <xdr:rowOff>161585</xdr:rowOff>
    </xdr:from>
    <xdr:to>
      <xdr:col>2</xdr:col>
      <xdr:colOff>1114423</xdr:colOff>
      <xdr:row>9</xdr:row>
      <xdr:rowOff>1076324</xdr:rowOff>
    </xdr:to>
    <xdr:pic>
      <xdr:nvPicPr>
        <xdr:cNvPr id="26" name="Picture 25">
          <a:extLst>
            <a:ext uri="{FF2B5EF4-FFF2-40B4-BE49-F238E27FC236}">
              <a16:creationId xmlns:a16="http://schemas.microsoft.com/office/drawing/2014/main" id="{EC0021F6-E030-91D8-7FB8-479AD4C7F33F}"/>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4436" t="14214" r="24632" b="17145"/>
        <a:stretch/>
      </xdr:blipFill>
      <xdr:spPr>
        <a:xfrm>
          <a:off x="1752600" y="1942760"/>
          <a:ext cx="771523" cy="914739"/>
        </a:xfrm>
        <a:prstGeom prst="rect">
          <a:avLst/>
        </a:prstGeom>
      </xdr:spPr>
    </xdr:pic>
    <xdr:clientData/>
  </xdr:twoCellAnchor>
  <xdr:twoCellAnchor editAs="oneCell">
    <xdr:from>
      <xdr:col>2</xdr:col>
      <xdr:colOff>1017356</xdr:colOff>
      <xdr:row>14</xdr:row>
      <xdr:rowOff>300404</xdr:rowOff>
    </xdr:from>
    <xdr:to>
      <xdr:col>2</xdr:col>
      <xdr:colOff>1865436</xdr:colOff>
      <xdr:row>14</xdr:row>
      <xdr:rowOff>1150327</xdr:rowOff>
    </xdr:to>
    <xdr:pic>
      <xdr:nvPicPr>
        <xdr:cNvPr id="28" name="Picture 27">
          <a:extLst>
            <a:ext uri="{FF2B5EF4-FFF2-40B4-BE49-F238E27FC236}">
              <a16:creationId xmlns:a16="http://schemas.microsoft.com/office/drawing/2014/main" id="{ABB15EC1-F6BB-C935-3E17-EF4A0232BD9E}"/>
            </a:ext>
          </a:extLst>
        </xdr:cNvPr>
        <xdr:cNvPicPr>
          <a:picLocks noChangeAspect="1"/>
        </xdr:cNvPicPr>
      </xdr:nvPicPr>
      <xdr:blipFill rotWithShape="1">
        <a:blip xmlns:r="http://schemas.openxmlformats.org/officeDocument/2006/relationships" r:embed="rId9" cstate="screen">
          <a:extLst>
            <a:ext uri="{28A0092B-C50C-407E-A947-70E740481C1C}">
              <a14:useLocalDpi xmlns:a14="http://schemas.microsoft.com/office/drawing/2010/main"/>
            </a:ext>
          </a:extLst>
        </a:blip>
        <a:srcRect l="24227" t="17067" r="32410" b="21465"/>
        <a:stretch/>
      </xdr:blipFill>
      <xdr:spPr>
        <a:xfrm>
          <a:off x="2427056" y="4091354"/>
          <a:ext cx="848080" cy="849923"/>
        </a:xfrm>
        <a:prstGeom prst="rect">
          <a:avLst/>
        </a:prstGeom>
      </xdr:spPr>
    </xdr:pic>
    <xdr:clientData/>
  </xdr:twoCellAnchor>
  <xdr:twoCellAnchor editAs="oneCell">
    <xdr:from>
      <xdr:col>2</xdr:col>
      <xdr:colOff>180241</xdr:colOff>
      <xdr:row>14</xdr:row>
      <xdr:rowOff>97429</xdr:rowOff>
    </xdr:from>
    <xdr:to>
      <xdr:col>2</xdr:col>
      <xdr:colOff>958361</xdr:colOff>
      <xdr:row>14</xdr:row>
      <xdr:rowOff>877240</xdr:rowOff>
    </xdr:to>
    <xdr:pic>
      <xdr:nvPicPr>
        <xdr:cNvPr id="29" name="Picture 28">
          <a:extLst>
            <a:ext uri="{FF2B5EF4-FFF2-40B4-BE49-F238E27FC236}">
              <a16:creationId xmlns:a16="http://schemas.microsoft.com/office/drawing/2014/main" id="{31EDF656-B75A-4C67-94BC-DB1E523E0445}"/>
            </a:ext>
          </a:extLst>
        </xdr:cNvPr>
        <xdr:cNvPicPr>
          <a:picLocks noChangeAspect="1"/>
        </xdr:cNvPicPr>
      </xdr:nvPicPr>
      <xdr:blipFill rotWithShape="1">
        <a:blip xmlns:r="http://schemas.openxmlformats.org/officeDocument/2006/relationships" r:embed="rId9" cstate="screen">
          <a:extLst>
            <a:ext uri="{28A0092B-C50C-407E-A947-70E740481C1C}">
              <a14:useLocalDpi xmlns:a14="http://schemas.microsoft.com/office/drawing/2010/main"/>
            </a:ext>
          </a:extLst>
        </a:blip>
        <a:srcRect l="24227" t="17067" r="32410" b="21465"/>
        <a:stretch/>
      </xdr:blipFill>
      <xdr:spPr>
        <a:xfrm flipH="1">
          <a:off x="1589941" y="3888379"/>
          <a:ext cx="778120" cy="779811"/>
        </a:xfrm>
        <a:prstGeom prst="rect">
          <a:avLst/>
        </a:prstGeom>
      </xdr:spPr>
    </xdr:pic>
    <xdr:clientData/>
  </xdr:twoCellAnchor>
  <xdr:twoCellAnchor editAs="oneCell">
    <xdr:from>
      <xdr:col>7</xdr:col>
      <xdr:colOff>228599</xdr:colOff>
      <xdr:row>9</xdr:row>
      <xdr:rowOff>152399</xdr:rowOff>
    </xdr:from>
    <xdr:to>
      <xdr:col>7</xdr:col>
      <xdr:colOff>1828800</xdr:colOff>
      <xdr:row>9</xdr:row>
      <xdr:rowOff>1126778</xdr:rowOff>
    </xdr:to>
    <xdr:pic>
      <xdr:nvPicPr>
        <xdr:cNvPr id="31" name="Picture 30">
          <a:extLst>
            <a:ext uri="{FF2B5EF4-FFF2-40B4-BE49-F238E27FC236}">
              <a16:creationId xmlns:a16="http://schemas.microsoft.com/office/drawing/2014/main" id="{32281C4D-DB55-56C4-DEC8-41A28BAE1966}"/>
            </a:ext>
          </a:extLst>
        </xdr:cNvPr>
        <xdr:cNvPicPr>
          <a:picLocks noChangeAspect="1" noChangeArrowheads="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8153" r="9504"/>
        <a:stretch/>
      </xdr:blipFill>
      <xdr:spPr bwMode="auto">
        <a:xfrm>
          <a:off x="5924549" y="2333624"/>
          <a:ext cx="1600201" cy="9743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104776</xdr:colOff>
      <xdr:row>14</xdr:row>
      <xdr:rowOff>142875</xdr:rowOff>
    </xdr:from>
    <xdr:to>
      <xdr:col>7</xdr:col>
      <xdr:colOff>1962150</xdr:colOff>
      <xdr:row>14</xdr:row>
      <xdr:rowOff>1074149</xdr:rowOff>
    </xdr:to>
    <xdr:pic>
      <xdr:nvPicPr>
        <xdr:cNvPr id="32" name="Picture 31">
          <a:extLst>
            <a:ext uri="{FF2B5EF4-FFF2-40B4-BE49-F238E27FC236}">
              <a16:creationId xmlns:a16="http://schemas.microsoft.com/office/drawing/2014/main" id="{E9CDAF34-470D-42D4-5A83-97AE2CA2C8D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800726" y="4333875"/>
          <a:ext cx="1857374" cy="931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1066168</xdr:colOff>
      <xdr:row>9</xdr:row>
      <xdr:rowOff>150108</xdr:rowOff>
    </xdr:from>
    <xdr:to>
      <xdr:col>8</xdr:col>
      <xdr:colOff>1905000</xdr:colOff>
      <xdr:row>9</xdr:row>
      <xdr:rowOff>604629</xdr:rowOff>
    </xdr:to>
    <xdr:pic>
      <xdr:nvPicPr>
        <xdr:cNvPr id="37" name="Picture 36">
          <a:extLst>
            <a:ext uri="{FF2B5EF4-FFF2-40B4-BE49-F238E27FC236}">
              <a16:creationId xmlns:a16="http://schemas.microsoft.com/office/drawing/2014/main" id="{8E68F4F2-703A-A592-6D03-A4247F4D6A58}"/>
            </a:ext>
          </a:extLst>
        </xdr:cNvPr>
        <xdr:cNvPicPr>
          <a:picLocks noChangeAspect="1" noChangeArrowheads="1"/>
        </xdr:cNvPicPr>
      </xdr:nvPicPr>
      <xdr:blipFill rotWithShape="1">
        <a:blip xmlns:r="http://schemas.openxmlformats.org/officeDocument/2006/relationships" r:embed="rId12" cstate="print">
          <a:clrChange>
            <a:clrFrom>
              <a:srgbClr val="FFFFFF"/>
            </a:clrFrom>
            <a:clrTo>
              <a:srgbClr val="FFFFFF">
                <a:alpha val="0"/>
              </a:srgbClr>
            </a:clrTo>
          </a:clrChange>
          <a:extLst>
            <a:ext uri="{28A0092B-C50C-407E-A947-70E740481C1C}">
              <a14:useLocalDpi xmlns:a14="http://schemas.microsoft.com/office/drawing/2010/main" val="0"/>
            </a:ext>
          </a:extLst>
        </a:blip>
        <a:srcRect l="9939" t="30441" r="10436" b="26356"/>
        <a:stretch/>
      </xdr:blipFill>
      <xdr:spPr bwMode="auto">
        <a:xfrm>
          <a:off x="8810407" y="2320151"/>
          <a:ext cx="838832" cy="45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1232085</xdr:colOff>
      <xdr:row>14</xdr:row>
      <xdr:rowOff>82826</xdr:rowOff>
    </xdr:from>
    <xdr:to>
      <xdr:col>8</xdr:col>
      <xdr:colOff>1871869</xdr:colOff>
      <xdr:row>14</xdr:row>
      <xdr:rowOff>687457</xdr:rowOff>
    </xdr:to>
    <xdr:pic>
      <xdr:nvPicPr>
        <xdr:cNvPr id="38" name="Picture 37">
          <a:extLst>
            <a:ext uri="{FF2B5EF4-FFF2-40B4-BE49-F238E27FC236}">
              <a16:creationId xmlns:a16="http://schemas.microsoft.com/office/drawing/2014/main" id="{60467FBD-EA1C-9792-4D8F-0A66A898CA17}"/>
            </a:ext>
          </a:extLst>
        </xdr:cNvPr>
        <xdr:cNvPicPr>
          <a:picLocks noChangeAspect="1" noChangeArrowheads="1"/>
        </xdr:cNvPicPr>
      </xdr:nvPicPr>
      <xdr:blipFill rotWithShape="1">
        <a:blip xmlns:r="http://schemas.openxmlformats.org/officeDocument/2006/relationships" r:embed="rId13" cstate="print">
          <a:clrChange>
            <a:clrFrom>
              <a:srgbClr val="FFFFFF"/>
            </a:clrFrom>
            <a:clrTo>
              <a:srgbClr val="FFFFFF">
                <a:alpha val="0"/>
              </a:srgbClr>
            </a:clrTo>
          </a:clrChange>
          <a:extLst>
            <a:ext uri="{28A0092B-C50C-407E-A947-70E740481C1C}">
              <a14:useLocalDpi xmlns:a14="http://schemas.microsoft.com/office/drawing/2010/main" val="0"/>
            </a:ext>
          </a:extLst>
        </a:blip>
        <a:srcRect l="20656" t="15292" r="15626" b="24478"/>
        <a:stretch/>
      </xdr:blipFill>
      <xdr:spPr bwMode="auto">
        <a:xfrm>
          <a:off x="8976324" y="4265543"/>
          <a:ext cx="639784" cy="604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1152725</xdr:colOff>
      <xdr:row>9</xdr:row>
      <xdr:rowOff>646044</xdr:rowOff>
    </xdr:from>
    <xdr:to>
      <xdr:col>8</xdr:col>
      <xdr:colOff>1929410</xdr:colOff>
      <xdr:row>9</xdr:row>
      <xdr:rowOff>1159566</xdr:rowOff>
    </xdr:to>
    <xdr:pic>
      <xdr:nvPicPr>
        <xdr:cNvPr id="39" name="Picture 38">
          <a:extLst>
            <a:ext uri="{FF2B5EF4-FFF2-40B4-BE49-F238E27FC236}">
              <a16:creationId xmlns:a16="http://schemas.microsoft.com/office/drawing/2014/main" id="{5C78D864-756C-A084-D8BF-479E3A8702AF}"/>
            </a:ext>
          </a:extLst>
        </xdr:cNvPr>
        <xdr:cNvPicPr>
          <a:picLocks noChangeAspect="1" noChangeArrowheads="1"/>
        </xdr:cNvPicPr>
      </xdr:nvPicPr>
      <xdr:blipFill rotWithShape="1">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rcRect l="19933" t="31891" r="16793" b="26244"/>
        <a:stretch/>
      </xdr:blipFill>
      <xdr:spPr bwMode="auto">
        <a:xfrm>
          <a:off x="8896964" y="2816087"/>
          <a:ext cx="776685" cy="513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1242392</xdr:colOff>
      <xdr:row>14</xdr:row>
      <xdr:rowOff>712304</xdr:rowOff>
    </xdr:from>
    <xdr:to>
      <xdr:col>8</xdr:col>
      <xdr:colOff>1994020</xdr:colOff>
      <xdr:row>14</xdr:row>
      <xdr:rowOff>1209259</xdr:rowOff>
    </xdr:to>
    <xdr:pic>
      <xdr:nvPicPr>
        <xdr:cNvPr id="40" name="Picture 39">
          <a:extLst>
            <a:ext uri="{FF2B5EF4-FFF2-40B4-BE49-F238E27FC236}">
              <a16:creationId xmlns:a16="http://schemas.microsoft.com/office/drawing/2014/main" id="{D3F8320B-2555-45FB-B2A9-F389C387066B}"/>
            </a:ext>
          </a:extLst>
        </xdr:cNvPr>
        <xdr:cNvPicPr>
          <a:picLocks noChangeAspect="1" noChangeArrowheads="1"/>
        </xdr:cNvPicPr>
      </xdr:nvPicPr>
      <xdr:blipFill rotWithShape="1">
        <a:blip xmlns:r="http://schemas.openxmlformats.org/officeDocument/2006/relationships" r:embed="rId14" cstate="print">
          <a:clrChange>
            <a:clrFrom>
              <a:srgbClr val="FFFFFF"/>
            </a:clrFrom>
            <a:clrTo>
              <a:srgbClr val="FFFFFF">
                <a:alpha val="0"/>
              </a:srgbClr>
            </a:clrTo>
          </a:clrChange>
          <a:extLst>
            <a:ext uri="{28A0092B-C50C-407E-A947-70E740481C1C}">
              <a14:useLocalDpi xmlns:a14="http://schemas.microsoft.com/office/drawing/2010/main" val="0"/>
            </a:ext>
          </a:extLst>
        </a:blip>
        <a:srcRect l="19933" t="31891" r="16793" b="26244"/>
        <a:stretch/>
      </xdr:blipFill>
      <xdr:spPr bwMode="auto">
        <a:xfrm>
          <a:off x="8986631" y="4895021"/>
          <a:ext cx="751628" cy="496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190501</xdr:colOff>
      <xdr:row>14</xdr:row>
      <xdr:rowOff>175724</xdr:rowOff>
    </xdr:from>
    <xdr:to>
      <xdr:col>8</xdr:col>
      <xdr:colOff>1109871</xdr:colOff>
      <xdr:row>14</xdr:row>
      <xdr:rowOff>1092063</xdr:rowOff>
    </xdr:to>
    <xdr:pic>
      <xdr:nvPicPr>
        <xdr:cNvPr id="41" name="Picture 40">
          <a:extLst>
            <a:ext uri="{FF2B5EF4-FFF2-40B4-BE49-F238E27FC236}">
              <a16:creationId xmlns:a16="http://schemas.microsoft.com/office/drawing/2014/main" id="{608229DC-3990-1BB1-D9CC-DBF2548DB69F}"/>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7934740" y="4358441"/>
          <a:ext cx="919370" cy="916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82824</xdr:colOff>
      <xdr:row>9</xdr:row>
      <xdr:rowOff>184201</xdr:rowOff>
    </xdr:from>
    <xdr:to>
      <xdr:col>8</xdr:col>
      <xdr:colOff>1034909</xdr:colOff>
      <xdr:row>9</xdr:row>
      <xdr:rowOff>1134716</xdr:rowOff>
    </xdr:to>
    <xdr:pic>
      <xdr:nvPicPr>
        <xdr:cNvPr id="44" name="Picture 43">
          <a:extLst>
            <a:ext uri="{FF2B5EF4-FFF2-40B4-BE49-F238E27FC236}">
              <a16:creationId xmlns:a16="http://schemas.microsoft.com/office/drawing/2014/main" id="{52BFEB22-C984-08BC-E21B-8C87EF12E5F8}"/>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827063" y="2354244"/>
          <a:ext cx="952085" cy="950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173935</xdr:colOff>
      <xdr:row>9</xdr:row>
      <xdr:rowOff>281608</xdr:rowOff>
    </xdr:from>
    <xdr:to>
      <xdr:col>5</xdr:col>
      <xdr:colOff>1878910</xdr:colOff>
      <xdr:row>9</xdr:row>
      <xdr:rowOff>1024558</xdr:rowOff>
    </xdr:to>
    <xdr:pic>
      <xdr:nvPicPr>
        <xdr:cNvPr id="49" name="Picture 48">
          <a:extLst>
            <a:ext uri="{FF2B5EF4-FFF2-40B4-BE49-F238E27FC236}">
              <a16:creationId xmlns:a16="http://schemas.microsoft.com/office/drawing/2014/main" id="{424B4F3A-C104-20D4-C8B6-237AF9E93CD2}"/>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72370" y="2451651"/>
          <a:ext cx="1704975" cy="742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132522</xdr:colOff>
      <xdr:row>14</xdr:row>
      <xdr:rowOff>173934</xdr:rowOff>
    </xdr:from>
    <xdr:to>
      <xdr:col>5</xdr:col>
      <xdr:colOff>1913697</xdr:colOff>
      <xdr:row>14</xdr:row>
      <xdr:rowOff>1164534</xdr:rowOff>
    </xdr:to>
    <xdr:pic>
      <xdr:nvPicPr>
        <xdr:cNvPr id="50" name="Picture 49">
          <a:extLst>
            <a:ext uri="{FF2B5EF4-FFF2-40B4-BE49-F238E27FC236}">
              <a16:creationId xmlns:a16="http://schemas.microsoft.com/office/drawing/2014/main" id="{8810DB47-52EF-F0FA-F385-5E0A0677DBDA}"/>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30957" y="4356651"/>
          <a:ext cx="1781175" cy="990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478652</xdr:colOff>
      <xdr:row>0</xdr:row>
      <xdr:rowOff>96851</xdr:rowOff>
    </xdr:from>
    <xdr:to>
      <xdr:col>27</xdr:col>
      <xdr:colOff>16850</xdr:colOff>
      <xdr:row>1</xdr:row>
      <xdr:rowOff>27769</xdr:rowOff>
    </xdr:to>
    <xdr:pic>
      <xdr:nvPicPr>
        <xdr:cNvPr id="2" name="Picture 1">
          <a:hlinkClick xmlns:r="http://schemas.openxmlformats.org/officeDocument/2006/relationships" r:id="rId1"/>
          <a:extLst>
            <a:ext uri="{FF2B5EF4-FFF2-40B4-BE49-F238E27FC236}">
              <a16:creationId xmlns:a16="http://schemas.microsoft.com/office/drawing/2014/main" id="{0C994DE2-5600-49C5-9993-88DF2B5FA6F6}"/>
            </a:ext>
          </a:extLst>
        </xdr:cNvPr>
        <xdr:cNvPicPr>
          <a:picLocks noChangeAspect="1"/>
        </xdr:cNvPicPr>
      </xdr:nvPicPr>
      <xdr:blipFill>
        <a:blip xmlns:r="http://schemas.openxmlformats.org/officeDocument/2006/relationships" r:embed="rId2"/>
        <a:stretch>
          <a:fillRect/>
        </a:stretch>
      </xdr:blipFill>
      <xdr:spPr>
        <a:xfrm>
          <a:off x="12995623" y="96851"/>
          <a:ext cx="2418110" cy="524830"/>
        </a:xfrm>
        <a:prstGeom prst="rect">
          <a:avLst/>
        </a:prstGeom>
      </xdr:spPr>
    </xdr:pic>
    <xdr:clientData/>
  </xdr:twoCellAnchor>
  <xdr:twoCellAnchor editAs="oneCell">
    <xdr:from>
      <xdr:col>21</xdr:col>
      <xdr:colOff>448233</xdr:colOff>
      <xdr:row>1</xdr:row>
      <xdr:rowOff>11205</xdr:rowOff>
    </xdr:from>
    <xdr:to>
      <xdr:col>24</xdr:col>
      <xdr:colOff>459439</xdr:colOff>
      <xdr:row>8</xdr:row>
      <xdr:rowOff>168730</xdr:rowOff>
    </xdr:to>
    <xdr:pic>
      <xdr:nvPicPr>
        <xdr:cNvPr id="3" name="Picture 2">
          <a:extLst>
            <a:ext uri="{FF2B5EF4-FFF2-40B4-BE49-F238E27FC236}">
              <a16:creationId xmlns:a16="http://schemas.microsoft.com/office/drawing/2014/main" id="{59B68DFB-D790-8858-26B5-AD3D86957E9D}"/>
            </a:ext>
          </a:extLst>
        </xdr:cNvPr>
        <xdr:cNvPicPr>
          <a:picLocks noChangeAspect="1"/>
        </xdr:cNvPicPr>
      </xdr:nvPicPr>
      <xdr:blipFill>
        <a:blip xmlns:r="http://schemas.openxmlformats.org/officeDocument/2006/relationships" r:embed="rId3"/>
        <a:stretch>
          <a:fillRect/>
        </a:stretch>
      </xdr:blipFill>
      <xdr:spPr>
        <a:xfrm>
          <a:off x="12965204" y="605117"/>
          <a:ext cx="1736912" cy="1513437"/>
        </a:xfrm>
        <a:prstGeom prst="rect">
          <a:avLst/>
        </a:prstGeom>
      </xdr:spPr>
    </xdr:pic>
    <xdr:clientData/>
  </xdr:twoCellAnchor>
  <xdr:twoCellAnchor editAs="oneCell">
    <xdr:from>
      <xdr:col>23</xdr:col>
      <xdr:colOff>35297</xdr:colOff>
      <xdr:row>0</xdr:row>
      <xdr:rowOff>565455</xdr:rowOff>
    </xdr:from>
    <xdr:to>
      <xdr:col>27</xdr:col>
      <xdr:colOff>212909</xdr:colOff>
      <xdr:row>8</xdr:row>
      <xdr:rowOff>112058</xdr:rowOff>
    </xdr:to>
    <xdr:pic>
      <xdr:nvPicPr>
        <xdr:cNvPr id="4" name="Picture 3">
          <a:extLst>
            <a:ext uri="{FF2B5EF4-FFF2-40B4-BE49-F238E27FC236}">
              <a16:creationId xmlns:a16="http://schemas.microsoft.com/office/drawing/2014/main" id="{E6CCC922-E185-BF0D-2BA2-9ED43C091EF3}"/>
            </a:ext>
          </a:extLst>
        </xdr:cNvPr>
        <xdr:cNvPicPr>
          <a:picLocks noChangeAspect="1"/>
        </xdr:cNvPicPr>
      </xdr:nvPicPr>
      <xdr:blipFill>
        <a:blip xmlns:r="http://schemas.openxmlformats.org/officeDocument/2006/relationships" r:embed="rId4"/>
        <a:stretch>
          <a:fillRect/>
        </a:stretch>
      </xdr:blipFill>
      <xdr:spPr>
        <a:xfrm>
          <a:off x="13885768" y="565455"/>
          <a:ext cx="1724024" cy="14964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232123</xdr:colOff>
      <xdr:row>0</xdr:row>
      <xdr:rowOff>119261</xdr:rowOff>
    </xdr:from>
    <xdr:to>
      <xdr:col>21</xdr:col>
      <xdr:colOff>61674</xdr:colOff>
      <xdr:row>1</xdr:row>
      <xdr:rowOff>50179</xdr:rowOff>
    </xdr:to>
    <xdr:pic>
      <xdr:nvPicPr>
        <xdr:cNvPr id="2" name="Picture 1">
          <a:hlinkClick xmlns:r="http://schemas.openxmlformats.org/officeDocument/2006/relationships" r:id="rId1"/>
          <a:extLst>
            <a:ext uri="{FF2B5EF4-FFF2-40B4-BE49-F238E27FC236}">
              <a16:creationId xmlns:a16="http://schemas.microsoft.com/office/drawing/2014/main" id="{F2BEBDD7-61A6-443A-8F55-F57720AD4058}"/>
            </a:ext>
          </a:extLst>
        </xdr:cNvPr>
        <xdr:cNvPicPr>
          <a:picLocks noChangeAspect="1"/>
        </xdr:cNvPicPr>
      </xdr:nvPicPr>
      <xdr:blipFill>
        <a:blip xmlns:r="http://schemas.openxmlformats.org/officeDocument/2006/relationships" r:embed="rId2"/>
        <a:stretch>
          <a:fillRect/>
        </a:stretch>
      </xdr:blipFill>
      <xdr:spPr>
        <a:xfrm>
          <a:off x="8782211" y="119261"/>
          <a:ext cx="2418110" cy="524830"/>
        </a:xfrm>
        <a:prstGeom prst="rect">
          <a:avLst/>
        </a:prstGeom>
      </xdr:spPr>
    </xdr:pic>
    <xdr:clientData/>
  </xdr:twoCellAnchor>
  <xdr:twoCellAnchor editAs="oneCell">
    <xdr:from>
      <xdr:col>16</xdr:col>
      <xdr:colOff>478259</xdr:colOff>
      <xdr:row>1</xdr:row>
      <xdr:rowOff>56030</xdr:rowOff>
    </xdr:from>
    <xdr:to>
      <xdr:col>20</xdr:col>
      <xdr:colOff>44823</xdr:colOff>
      <xdr:row>7</xdr:row>
      <xdr:rowOff>78442</xdr:rowOff>
    </xdr:to>
    <xdr:pic>
      <xdr:nvPicPr>
        <xdr:cNvPr id="3" name="Picture 2">
          <a:extLst>
            <a:ext uri="{FF2B5EF4-FFF2-40B4-BE49-F238E27FC236}">
              <a16:creationId xmlns:a16="http://schemas.microsoft.com/office/drawing/2014/main" id="{44C10931-2C87-E4BB-AE9A-53E93AB17514}"/>
            </a:ext>
          </a:extLst>
        </xdr:cNvPr>
        <xdr:cNvPicPr>
          <a:picLocks noChangeAspect="1"/>
        </xdr:cNvPicPr>
      </xdr:nvPicPr>
      <xdr:blipFill>
        <a:blip xmlns:r="http://schemas.openxmlformats.org/officeDocument/2006/relationships" r:embed="rId3"/>
        <a:stretch>
          <a:fillRect/>
        </a:stretch>
      </xdr:blipFill>
      <xdr:spPr>
        <a:xfrm>
          <a:off x="9510200" y="649942"/>
          <a:ext cx="1493976" cy="11990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437829</xdr:colOff>
      <xdr:row>0</xdr:row>
      <xdr:rowOff>332175</xdr:rowOff>
    </xdr:from>
    <xdr:to>
      <xdr:col>24</xdr:col>
      <xdr:colOff>390644</xdr:colOff>
      <xdr:row>1</xdr:row>
      <xdr:rowOff>263093</xdr:rowOff>
    </xdr:to>
    <xdr:pic>
      <xdr:nvPicPr>
        <xdr:cNvPr id="4" name="Picture 3">
          <a:hlinkClick xmlns:r="http://schemas.openxmlformats.org/officeDocument/2006/relationships" r:id="rId1"/>
          <a:extLst>
            <a:ext uri="{FF2B5EF4-FFF2-40B4-BE49-F238E27FC236}">
              <a16:creationId xmlns:a16="http://schemas.microsoft.com/office/drawing/2014/main" id="{5AA33581-04BA-D552-2451-CF2455A1BAE3}"/>
            </a:ext>
          </a:extLst>
        </xdr:cNvPr>
        <xdr:cNvPicPr>
          <a:picLocks noChangeAspect="1"/>
        </xdr:cNvPicPr>
      </xdr:nvPicPr>
      <xdr:blipFill>
        <a:blip xmlns:r="http://schemas.openxmlformats.org/officeDocument/2006/relationships" r:embed="rId2"/>
        <a:stretch>
          <a:fillRect/>
        </a:stretch>
      </xdr:blipFill>
      <xdr:spPr>
        <a:xfrm>
          <a:off x="11195476" y="332175"/>
          <a:ext cx="2418110" cy="524830"/>
        </a:xfrm>
        <a:prstGeom prst="rect">
          <a:avLst/>
        </a:prstGeom>
      </xdr:spPr>
    </xdr:pic>
    <xdr:clientData/>
  </xdr:twoCellAnchor>
  <xdr:twoCellAnchor editAs="oneCell">
    <xdr:from>
      <xdr:col>26</xdr:col>
      <xdr:colOff>280148</xdr:colOff>
      <xdr:row>0</xdr:row>
      <xdr:rowOff>257736</xdr:rowOff>
    </xdr:from>
    <xdr:to>
      <xdr:col>29</xdr:col>
      <xdr:colOff>515472</xdr:colOff>
      <xdr:row>7</xdr:row>
      <xdr:rowOff>74947</xdr:rowOff>
    </xdr:to>
    <xdr:pic>
      <xdr:nvPicPr>
        <xdr:cNvPr id="2" name="Picture 1">
          <a:extLst>
            <a:ext uri="{FF2B5EF4-FFF2-40B4-BE49-F238E27FC236}">
              <a16:creationId xmlns:a16="http://schemas.microsoft.com/office/drawing/2014/main" id="{B376A290-786E-1F1E-C0DD-8D0CBBB4D4B5}"/>
            </a:ext>
          </a:extLst>
        </xdr:cNvPr>
        <xdr:cNvPicPr>
          <a:picLocks noChangeAspect="1"/>
        </xdr:cNvPicPr>
      </xdr:nvPicPr>
      <xdr:blipFill>
        <a:blip xmlns:r="http://schemas.openxmlformats.org/officeDocument/2006/relationships" r:embed="rId3"/>
        <a:stretch>
          <a:fillRect/>
        </a:stretch>
      </xdr:blipFill>
      <xdr:spPr>
        <a:xfrm>
          <a:off x="14679707" y="257736"/>
          <a:ext cx="1916206" cy="18118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435429</xdr:colOff>
      <xdr:row>0</xdr:row>
      <xdr:rowOff>63233</xdr:rowOff>
    </xdr:from>
    <xdr:to>
      <xdr:col>25</xdr:col>
      <xdr:colOff>444273</xdr:colOff>
      <xdr:row>0</xdr:row>
      <xdr:rowOff>588063</xdr:rowOff>
    </xdr:to>
    <xdr:pic>
      <xdr:nvPicPr>
        <xdr:cNvPr id="2" name="Picture 1">
          <a:hlinkClick xmlns:r="http://schemas.openxmlformats.org/officeDocument/2006/relationships" r:id="rId1"/>
          <a:extLst>
            <a:ext uri="{FF2B5EF4-FFF2-40B4-BE49-F238E27FC236}">
              <a16:creationId xmlns:a16="http://schemas.microsoft.com/office/drawing/2014/main" id="{2731624C-0F0A-4E4D-B328-5C173C894765}"/>
            </a:ext>
          </a:extLst>
        </xdr:cNvPr>
        <xdr:cNvPicPr>
          <a:picLocks noChangeAspect="1"/>
        </xdr:cNvPicPr>
      </xdr:nvPicPr>
      <xdr:blipFill>
        <a:blip xmlns:r="http://schemas.openxmlformats.org/officeDocument/2006/relationships" r:embed="rId2"/>
        <a:stretch>
          <a:fillRect/>
        </a:stretch>
      </xdr:blipFill>
      <xdr:spPr>
        <a:xfrm>
          <a:off x="6150429" y="63233"/>
          <a:ext cx="2418109" cy="524830"/>
        </a:xfrm>
        <a:prstGeom prst="rect">
          <a:avLst/>
        </a:prstGeom>
      </xdr:spPr>
    </xdr:pic>
    <xdr:clientData/>
  </xdr:twoCellAnchor>
  <xdr:twoCellAnchor editAs="oneCell">
    <xdr:from>
      <xdr:col>26</xdr:col>
      <xdr:colOff>324970</xdr:colOff>
      <xdr:row>0</xdr:row>
      <xdr:rowOff>291353</xdr:rowOff>
    </xdr:from>
    <xdr:to>
      <xdr:col>31</xdr:col>
      <xdr:colOff>100853</xdr:colOff>
      <xdr:row>7</xdr:row>
      <xdr:rowOff>230</xdr:rowOff>
    </xdr:to>
    <xdr:pic>
      <xdr:nvPicPr>
        <xdr:cNvPr id="3" name="Picture 2">
          <a:extLst>
            <a:ext uri="{FF2B5EF4-FFF2-40B4-BE49-F238E27FC236}">
              <a16:creationId xmlns:a16="http://schemas.microsoft.com/office/drawing/2014/main" id="{A6D1F330-87DA-C910-FA99-82EDE9644148}"/>
            </a:ext>
          </a:extLst>
        </xdr:cNvPr>
        <xdr:cNvPicPr>
          <a:picLocks noChangeAspect="1"/>
        </xdr:cNvPicPr>
      </xdr:nvPicPr>
      <xdr:blipFill>
        <a:blip xmlns:r="http://schemas.openxmlformats.org/officeDocument/2006/relationships" r:embed="rId3"/>
        <a:stretch>
          <a:fillRect/>
        </a:stretch>
      </xdr:blipFill>
      <xdr:spPr>
        <a:xfrm>
          <a:off x="14321117" y="291353"/>
          <a:ext cx="2185148" cy="170352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72839</xdr:colOff>
      <xdr:row>0</xdr:row>
      <xdr:rowOff>32016</xdr:rowOff>
    </xdr:from>
    <xdr:to>
      <xdr:col>14</xdr:col>
      <xdr:colOff>563535</xdr:colOff>
      <xdr:row>0</xdr:row>
      <xdr:rowOff>556846</xdr:rowOff>
    </xdr:to>
    <xdr:pic>
      <xdr:nvPicPr>
        <xdr:cNvPr id="2" name="Picture 1">
          <a:hlinkClick xmlns:r="http://schemas.openxmlformats.org/officeDocument/2006/relationships" r:id="rId1"/>
          <a:extLst>
            <a:ext uri="{FF2B5EF4-FFF2-40B4-BE49-F238E27FC236}">
              <a16:creationId xmlns:a16="http://schemas.microsoft.com/office/drawing/2014/main" id="{34E89290-A54F-425C-B54D-097072E70394}"/>
            </a:ext>
          </a:extLst>
        </xdr:cNvPr>
        <xdr:cNvPicPr>
          <a:picLocks noChangeAspect="1"/>
        </xdr:cNvPicPr>
      </xdr:nvPicPr>
      <xdr:blipFill>
        <a:blip xmlns:r="http://schemas.openxmlformats.org/officeDocument/2006/relationships" r:embed="rId2"/>
        <a:stretch>
          <a:fillRect/>
        </a:stretch>
      </xdr:blipFill>
      <xdr:spPr>
        <a:xfrm>
          <a:off x="5921189" y="32016"/>
          <a:ext cx="2433796" cy="524830"/>
        </a:xfrm>
        <a:prstGeom prst="rect">
          <a:avLst/>
        </a:prstGeom>
      </xdr:spPr>
    </xdr:pic>
    <xdr:clientData/>
  </xdr:twoCellAnchor>
  <xdr:twoCellAnchor editAs="oneCell">
    <xdr:from>
      <xdr:col>17</xdr:col>
      <xdr:colOff>206399</xdr:colOff>
      <xdr:row>0</xdr:row>
      <xdr:rowOff>48361</xdr:rowOff>
    </xdr:from>
    <xdr:to>
      <xdr:col>19</xdr:col>
      <xdr:colOff>146324</xdr:colOff>
      <xdr:row>8</xdr:row>
      <xdr:rowOff>81980</xdr:rowOff>
    </xdr:to>
    <xdr:pic>
      <xdr:nvPicPr>
        <xdr:cNvPr id="7" name="Picture 6">
          <a:extLst>
            <a:ext uri="{FF2B5EF4-FFF2-40B4-BE49-F238E27FC236}">
              <a16:creationId xmlns:a16="http://schemas.microsoft.com/office/drawing/2014/main" id="{5BB06C79-DA87-4C4F-F35E-F73C22BA3D12}"/>
            </a:ext>
          </a:extLst>
        </xdr:cNvPr>
        <xdr:cNvPicPr>
          <a:picLocks noChangeAspect="1" noChangeArrowheads="1"/>
        </xdr:cNvPicPr>
      </xdr:nvPicPr>
      <xdr:blipFill rotWithShape="1">
        <a:blip xmlns:r="http://schemas.openxmlformats.org/officeDocument/2006/relationships" r:embed="rId3" cstate="print">
          <a:clrChange>
            <a:clrFrom>
              <a:srgbClr val="FFFEFC"/>
            </a:clrFrom>
            <a:clrTo>
              <a:srgbClr val="FFFEFC">
                <a:alpha val="0"/>
              </a:srgbClr>
            </a:clrTo>
          </a:clrChange>
          <a:extLst>
            <a:ext uri="{28A0092B-C50C-407E-A947-70E740481C1C}">
              <a14:useLocalDpi xmlns:a14="http://schemas.microsoft.com/office/drawing/2010/main" val="0"/>
            </a:ext>
          </a:extLst>
        </a:blip>
        <a:srcRect t="3234" b="5268"/>
        <a:stretch/>
      </xdr:blipFill>
      <xdr:spPr bwMode="auto">
        <a:xfrm>
          <a:off x="9836675" y="48361"/>
          <a:ext cx="1163136" cy="2214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72839</xdr:colOff>
      <xdr:row>0</xdr:row>
      <xdr:rowOff>32016</xdr:rowOff>
    </xdr:from>
    <xdr:to>
      <xdr:col>14</xdr:col>
      <xdr:colOff>563535</xdr:colOff>
      <xdr:row>0</xdr:row>
      <xdr:rowOff>556846</xdr:rowOff>
    </xdr:to>
    <xdr:pic>
      <xdr:nvPicPr>
        <xdr:cNvPr id="2" name="Picture 1">
          <a:hlinkClick xmlns:r="http://schemas.openxmlformats.org/officeDocument/2006/relationships" r:id="rId1"/>
          <a:extLst>
            <a:ext uri="{FF2B5EF4-FFF2-40B4-BE49-F238E27FC236}">
              <a16:creationId xmlns:a16="http://schemas.microsoft.com/office/drawing/2014/main" id="{D0477F9F-E3A7-4C50-868C-D0D2A9AAC14D}"/>
            </a:ext>
          </a:extLst>
        </xdr:cNvPr>
        <xdr:cNvPicPr>
          <a:picLocks noChangeAspect="1"/>
        </xdr:cNvPicPr>
      </xdr:nvPicPr>
      <xdr:blipFill>
        <a:blip xmlns:r="http://schemas.openxmlformats.org/officeDocument/2006/relationships" r:embed="rId2"/>
        <a:stretch>
          <a:fillRect/>
        </a:stretch>
      </xdr:blipFill>
      <xdr:spPr>
        <a:xfrm>
          <a:off x="5832663" y="32016"/>
          <a:ext cx="2418108" cy="524830"/>
        </a:xfrm>
        <a:prstGeom prst="rect">
          <a:avLst/>
        </a:prstGeom>
      </xdr:spPr>
    </xdr:pic>
    <xdr:clientData/>
  </xdr:twoCellAnchor>
  <xdr:twoCellAnchor editAs="oneCell">
    <xdr:from>
      <xdr:col>16</xdr:col>
      <xdr:colOff>0</xdr:colOff>
      <xdr:row>0</xdr:row>
      <xdr:rowOff>150918</xdr:rowOff>
    </xdr:from>
    <xdr:to>
      <xdr:col>17</xdr:col>
      <xdr:colOff>526677</xdr:colOff>
      <xdr:row>8</xdr:row>
      <xdr:rowOff>89647</xdr:rowOff>
    </xdr:to>
    <xdr:pic>
      <xdr:nvPicPr>
        <xdr:cNvPr id="3" name="Picture 2">
          <a:extLst>
            <a:ext uri="{FF2B5EF4-FFF2-40B4-BE49-F238E27FC236}">
              <a16:creationId xmlns:a16="http://schemas.microsoft.com/office/drawing/2014/main" id="{A5401946-94FF-D7E6-0116-A64A17E6822B}"/>
            </a:ext>
          </a:extLst>
        </xdr:cNvPr>
        <xdr:cNvPicPr>
          <a:picLocks noChangeAspect="1"/>
        </xdr:cNvPicPr>
      </xdr:nvPicPr>
      <xdr:blipFill rotWithShape="1">
        <a:blip xmlns:r="http://schemas.openxmlformats.org/officeDocument/2006/relationships" r:embed="rId3"/>
        <a:srcRect l="37252" r="28491"/>
        <a:stretch/>
      </xdr:blipFill>
      <xdr:spPr>
        <a:xfrm>
          <a:off x="9435352" y="150918"/>
          <a:ext cx="1131795" cy="212387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81641</xdr:colOff>
      <xdr:row>0</xdr:row>
      <xdr:rowOff>98960</xdr:rowOff>
    </xdr:from>
    <xdr:to>
      <xdr:col>17</xdr:col>
      <xdr:colOff>90487</xdr:colOff>
      <xdr:row>1</xdr:row>
      <xdr:rowOff>38683</xdr:rowOff>
    </xdr:to>
    <xdr:pic>
      <xdr:nvPicPr>
        <xdr:cNvPr id="2" name="Picture 1">
          <a:hlinkClick xmlns:r="http://schemas.openxmlformats.org/officeDocument/2006/relationships" r:id="rId1"/>
          <a:extLst>
            <a:ext uri="{FF2B5EF4-FFF2-40B4-BE49-F238E27FC236}">
              <a16:creationId xmlns:a16="http://schemas.microsoft.com/office/drawing/2014/main" id="{7A40849F-06A2-4B44-A4F6-1656A7B1A415}"/>
            </a:ext>
          </a:extLst>
        </xdr:cNvPr>
        <xdr:cNvPicPr>
          <a:picLocks noChangeAspect="1"/>
        </xdr:cNvPicPr>
      </xdr:nvPicPr>
      <xdr:blipFill>
        <a:blip xmlns:r="http://schemas.openxmlformats.org/officeDocument/2006/relationships" r:embed="rId2"/>
        <a:stretch>
          <a:fillRect/>
        </a:stretch>
      </xdr:blipFill>
      <xdr:spPr>
        <a:xfrm>
          <a:off x="7293427" y="98960"/>
          <a:ext cx="2458131" cy="524830"/>
        </a:xfrm>
        <a:prstGeom prst="rect">
          <a:avLst/>
        </a:prstGeom>
      </xdr:spPr>
    </xdr:pic>
    <xdr:clientData/>
  </xdr:twoCellAnchor>
  <xdr:twoCellAnchor editAs="oneCell">
    <xdr:from>
      <xdr:col>18</xdr:col>
      <xdr:colOff>149678</xdr:colOff>
      <xdr:row>0</xdr:row>
      <xdr:rowOff>302213</xdr:rowOff>
    </xdr:from>
    <xdr:to>
      <xdr:col>22</xdr:col>
      <xdr:colOff>292153</xdr:colOff>
      <xdr:row>8</xdr:row>
      <xdr:rowOff>166941</xdr:rowOff>
    </xdr:to>
    <xdr:pic>
      <xdr:nvPicPr>
        <xdr:cNvPr id="3" name="Picture 2">
          <a:extLst>
            <a:ext uri="{FF2B5EF4-FFF2-40B4-BE49-F238E27FC236}">
              <a16:creationId xmlns:a16="http://schemas.microsoft.com/office/drawing/2014/main" id="{6427569C-1E01-4A4F-9CCE-2D39BA7CBCAE}"/>
            </a:ext>
          </a:extLst>
        </xdr:cNvPr>
        <xdr:cNvPicPr>
          <a:picLocks noChangeAspect="1"/>
        </xdr:cNvPicPr>
      </xdr:nvPicPr>
      <xdr:blipFill>
        <a:blip xmlns:r="http://schemas.openxmlformats.org/officeDocument/2006/relationships" r:embed="rId3"/>
        <a:stretch>
          <a:fillRect/>
        </a:stretch>
      </xdr:blipFill>
      <xdr:spPr>
        <a:xfrm>
          <a:off x="10300607" y="302213"/>
          <a:ext cx="2101904" cy="204187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merriottuk.com/range/emmetistring/" TargetMode="External"/><Relationship Id="rId7" Type="http://schemas.openxmlformats.org/officeDocument/2006/relationships/hyperlink" Target="https://www.merriottuk.com/range/smart-radiant-panel/" TargetMode="External"/><Relationship Id="rId2" Type="http://schemas.openxmlformats.org/officeDocument/2006/relationships/hyperlink" Target="mailto:sales@merriottuk.com" TargetMode="External"/><Relationship Id="rId1" Type="http://schemas.openxmlformats.org/officeDocument/2006/relationships/hyperlink" Target="http://www.merriottuk.com/" TargetMode="External"/><Relationship Id="rId6" Type="http://schemas.openxmlformats.org/officeDocument/2006/relationships/hyperlink" Target="https://www.bimstore.co/manufacturers/merriott-radiators" TargetMode="External"/><Relationship Id="rId5" Type="http://schemas.openxmlformats.org/officeDocument/2006/relationships/hyperlink" Target="https://www.merriottuk.com/range/hd-radiant-panel/" TargetMode="External"/><Relationship Id="rId4" Type="http://schemas.openxmlformats.org/officeDocument/2006/relationships/hyperlink" Target="https://www.merriottuk.com/range/emmetigraf/"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ww.merriottuk.com/product/profile/"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merriottuk.com/range/protecta/"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merriottuk.com/range/ultima/"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merriottuk.com/range/ultima/"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merriottuk.com/range/ultima/"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merriottuk.com/range/optima/"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merriottuk.com/range/radiavector/"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merriottuk.com/range/aura-convector/"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www.merriottuk.com/range/aura-convector/"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www.merriottuk.com/product/electric-heating-solutions/"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erriottuk.com/product/primo-plus/"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https://www.merriottuk.com/product/electric-heating-solutions/"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s://www.merriottuk.com/product/climaair/"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21.xm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https://www.merriottuk.com/range/towel-warmers/"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22.xm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https://www.merriottuk.com/range/towel-warmers/"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merriottuk.com/product/fascia/"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s://www.merriottuk.com/product/fascia-grace/"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erriottuk.com/product/centre-tap/"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erriottuk.com/product/multicolumn/"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www.merriottuk.com/range/precision-2/"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merriottuk.com/range/precision-2/"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merriottuk.com/range/precision-2/"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merriottuk.com/product/profile/" TargetMode="External"/><Relationship Id="rId2" Type="http://schemas.openxmlformats.org/officeDocument/2006/relationships/hyperlink" Target="http://www.merriottuk.com/" TargetMode="External"/><Relationship Id="rId1" Type="http://schemas.openxmlformats.org/officeDocument/2006/relationships/hyperlink" Target="mailto:sales@merriottuk.com"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F3D2E-027A-47B0-A472-B33BE04AF1EC}">
  <sheetPr codeName="Sheet15"/>
  <dimension ref="A1:P22"/>
  <sheetViews>
    <sheetView showGridLines="0" tabSelected="1" topLeftCell="A4" zoomScale="70" zoomScaleNormal="70" zoomScaleSheetLayoutView="85" workbookViewId="0">
      <selection activeCell="G20" sqref="G20"/>
    </sheetView>
  </sheetViews>
  <sheetFormatPr defaultRowHeight="14.25" x14ac:dyDescent="0.2"/>
  <cols>
    <col min="1" max="1" width="1.5703125" style="168" customWidth="1"/>
    <col min="2" max="4" width="40.7109375" style="168" customWidth="1"/>
    <col min="5" max="5" width="39.140625" style="168" customWidth="1"/>
    <col min="6" max="6" width="40.7109375" style="168" customWidth="1"/>
    <col min="7" max="11" width="40.7109375" style="192" customWidth="1"/>
    <col min="12" max="13" width="30.7109375" style="192" customWidth="1"/>
    <col min="14" max="16" width="7.28515625" style="192" customWidth="1"/>
    <col min="17" max="16384" width="9.140625" style="168"/>
  </cols>
  <sheetData>
    <row r="1" spans="1:16" ht="6" customHeight="1" thickBot="1" x14ac:dyDescent="0.25">
      <c r="B1" s="683" t="s">
        <v>196</v>
      </c>
      <c r="C1" s="683"/>
    </row>
    <row r="2" spans="1:16" ht="15" customHeight="1" thickBot="1" x14ac:dyDescent="0.25">
      <c r="B2" s="683"/>
      <c r="C2" s="683"/>
      <c r="D2" s="419" t="s">
        <v>176</v>
      </c>
      <c r="E2" s="420"/>
      <c r="F2" s="420" t="s">
        <v>177</v>
      </c>
      <c r="G2" s="421" t="s">
        <v>27</v>
      </c>
    </row>
    <row r="3" spans="1:16" ht="15" customHeight="1" thickBot="1" x14ac:dyDescent="0.25">
      <c r="B3" s="683"/>
      <c r="C3" s="683"/>
      <c r="D3" s="423" t="s">
        <v>181</v>
      </c>
      <c r="E3" s="420"/>
      <c r="F3" s="420" t="s">
        <v>178</v>
      </c>
      <c r="G3" s="422" t="s">
        <v>28</v>
      </c>
    </row>
    <row r="4" spans="1:16" ht="15" customHeight="1" thickBot="1" x14ac:dyDescent="0.25">
      <c r="B4" s="460" t="s">
        <v>285</v>
      </c>
      <c r="C4" s="477"/>
      <c r="D4" s="424" t="s">
        <v>175</v>
      </c>
      <c r="E4" s="420"/>
      <c r="F4" s="420" t="s">
        <v>179</v>
      </c>
      <c r="G4" s="422" t="s">
        <v>30</v>
      </c>
      <c r="H4" s="680" t="s">
        <v>186</v>
      </c>
    </row>
    <row r="5" spans="1:16" ht="15" customHeight="1" thickBot="1" x14ac:dyDescent="0.25">
      <c r="D5" s="426" t="s">
        <v>180</v>
      </c>
      <c r="E5" s="420"/>
      <c r="F5" s="420" t="s">
        <v>273</v>
      </c>
      <c r="G5" s="664" t="s">
        <v>286</v>
      </c>
      <c r="H5" s="680"/>
    </row>
    <row r="6" spans="1:16" ht="15" customHeight="1" thickBot="1" x14ac:dyDescent="0.25">
      <c r="G6" s="461"/>
      <c r="H6" s="681"/>
    </row>
    <row r="7" spans="1:16" s="413" customFormat="1" ht="20.100000000000001" customHeight="1" thickTop="1" thickBot="1" x14ac:dyDescent="0.3">
      <c r="B7" s="462" t="s">
        <v>109</v>
      </c>
      <c r="C7" s="463" t="s">
        <v>197</v>
      </c>
      <c r="D7" s="473" t="s">
        <v>110</v>
      </c>
      <c r="E7" s="474" t="s">
        <v>274</v>
      </c>
      <c r="F7" s="474" t="s">
        <v>111</v>
      </c>
      <c r="G7" s="476" t="s">
        <v>113</v>
      </c>
      <c r="H7" s="476" t="s">
        <v>169</v>
      </c>
      <c r="I7" s="474" t="s">
        <v>209</v>
      </c>
      <c r="J7" s="414"/>
      <c r="K7" s="414"/>
      <c r="L7" s="414"/>
      <c r="M7" s="414"/>
      <c r="N7" s="414"/>
      <c r="O7" s="414"/>
      <c r="P7" s="414"/>
    </row>
    <row r="8" spans="1:16" ht="99.95" customHeight="1" thickTop="1" x14ac:dyDescent="0.2">
      <c r="B8" s="467"/>
      <c r="C8" s="467"/>
      <c r="D8" s="467"/>
      <c r="E8" s="475"/>
      <c r="F8" s="475"/>
      <c r="G8" s="467"/>
      <c r="H8" s="585"/>
      <c r="I8" s="586"/>
    </row>
    <row r="9" spans="1:16" ht="15" customHeight="1" thickBot="1" x14ac:dyDescent="0.25">
      <c r="A9" s="415"/>
      <c r="B9" s="468" t="s">
        <v>24</v>
      </c>
      <c r="C9" s="468" t="s">
        <v>12</v>
      </c>
      <c r="D9" s="468" t="s">
        <v>60</v>
      </c>
      <c r="E9" s="468" t="s">
        <v>281</v>
      </c>
      <c r="F9" s="466" t="s">
        <v>112</v>
      </c>
      <c r="G9" s="468" t="s">
        <v>114</v>
      </c>
      <c r="H9" s="468" t="s">
        <v>164</v>
      </c>
      <c r="I9" s="464" t="s">
        <v>210</v>
      </c>
    </row>
    <row r="10" spans="1:16" ht="99.95" customHeight="1" x14ac:dyDescent="0.2">
      <c r="A10" s="415"/>
      <c r="B10" s="469"/>
      <c r="C10" s="470"/>
      <c r="D10" s="465"/>
      <c r="E10" s="475"/>
      <c r="F10" s="416"/>
      <c r="G10" s="549"/>
      <c r="H10" s="470"/>
      <c r="I10" s="465"/>
    </row>
    <row r="11" spans="1:16" ht="15" customHeight="1" thickBot="1" x14ac:dyDescent="0.25">
      <c r="A11" s="415"/>
      <c r="B11" s="468" t="s">
        <v>107</v>
      </c>
      <c r="C11" s="468" t="s">
        <v>23</v>
      </c>
      <c r="D11" s="464" t="s">
        <v>76</v>
      </c>
      <c r="E11" s="466" t="s">
        <v>287</v>
      </c>
      <c r="F11" s="417"/>
      <c r="G11" s="466" t="s">
        <v>200</v>
      </c>
      <c r="H11" s="472" t="s">
        <v>165</v>
      </c>
      <c r="I11" s="464" t="s">
        <v>211</v>
      </c>
    </row>
    <row r="12" spans="1:16" ht="99.95" customHeight="1" thickBot="1" x14ac:dyDescent="0.25">
      <c r="A12" s="415"/>
      <c r="B12" s="470"/>
      <c r="C12" s="470"/>
      <c r="D12" s="465"/>
      <c r="E12" s="417"/>
      <c r="F12" s="417"/>
      <c r="G12" s="417"/>
      <c r="I12" s="465"/>
    </row>
    <row r="13" spans="1:16" ht="15" customHeight="1" thickBot="1" x14ac:dyDescent="0.25">
      <c r="A13" s="415"/>
      <c r="B13" s="468" t="s">
        <v>108</v>
      </c>
      <c r="C13" s="468" t="s">
        <v>254</v>
      </c>
      <c r="D13" s="464" t="s">
        <v>64</v>
      </c>
      <c r="E13" s="417"/>
      <c r="F13" s="556" t="s">
        <v>206</v>
      </c>
      <c r="G13" s="555"/>
      <c r="I13" s="466" t="s">
        <v>237</v>
      </c>
    </row>
    <row r="14" spans="1:16" ht="99.95" customHeight="1" thickBot="1" x14ac:dyDescent="0.3">
      <c r="A14" s="415"/>
      <c r="B14" s="471"/>
      <c r="C14" s="470"/>
      <c r="D14" s="465"/>
      <c r="E14" s="417"/>
      <c r="F14" s="553"/>
      <c r="G14" s="551"/>
      <c r="I14"/>
    </row>
    <row r="15" spans="1:16" ht="15" customHeight="1" thickBot="1" x14ac:dyDescent="0.25">
      <c r="A15" s="415"/>
      <c r="B15" s="472" t="s">
        <v>56</v>
      </c>
      <c r="C15" s="468" t="s">
        <v>253</v>
      </c>
      <c r="D15" s="464" t="s">
        <v>182</v>
      </c>
      <c r="E15" s="416"/>
      <c r="F15" s="554" t="s">
        <v>202</v>
      </c>
      <c r="G15" s="554" t="s">
        <v>203</v>
      </c>
    </row>
    <row r="16" spans="1:16" ht="99.95" customHeight="1" thickTop="1" thickBot="1" x14ac:dyDescent="0.25">
      <c r="A16" s="415"/>
      <c r="B16" s="416"/>
      <c r="C16" s="470"/>
      <c r="D16" s="465"/>
      <c r="F16" s="550"/>
      <c r="G16" s="552"/>
    </row>
    <row r="17" spans="1:8" ht="15" thickBot="1" x14ac:dyDescent="0.25">
      <c r="A17" s="415"/>
      <c r="B17" s="416"/>
      <c r="C17" s="468" t="s">
        <v>59</v>
      </c>
      <c r="D17" s="464" t="s">
        <v>187</v>
      </c>
      <c r="F17" s="554" t="s">
        <v>204</v>
      </c>
      <c r="G17" s="554" t="s">
        <v>205</v>
      </c>
    </row>
    <row r="18" spans="1:8" ht="99.95" customHeight="1" x14ac:dyDescent="0.2">
      <c r="C18" s="660"/>
    </row>
    <row r="19" spans="1:8" ht="15" thickBot="1" x14ac:dyDescent="0.25">
      <c r="B19" s="425"/>
      <c r="C19" s="662" t="s">
        <v>9</v>
      </c>
    </row>
    <row r="20" spans="1:8" ht="99.95" customHeight="1" x14ac:dyDescent="0.25">
      <c r="B20" s="418"/>
      <c r="C20" s="663"/>
    </row>
    <row r="21" spans="1:8" ht="15" thickBot="1" x14ac:dyDescent="0.25">
      <c r="B21" s="418"/>
      <c r="C21" s="661" t="s">
        <v>282</v>
      </c>
    </row>
    <row r="22" spans="1:8" ht="31.5" customHeight="1" x14ac:dyDescent="0.2">
      <c r="B22" s="682" t="s">
        <v>199</v>
      </c>
      <c r="C22" s="682"/>
      <c r="D22" s="682"/>
      <c r="E22" s="682"/>
      <c r="F22" s="682"/>
      <c r="G22" s="682"/>
      <c r="H22" s="682"/>
    </row>
  </sheetData>
  <sheetProtection algorithmName="SHA-512" hashValue="3upCkcmw+IUngoFo/QxP3oSgrq4wgK+Nnkd3Nx2a6EjLYci//L86kTqenLF1A77r7APtcEQMw0oapmuaI2BR7A==" saltValue="Rs1JoyBY5BZGojBZL7Bseg==" spinCount="100000" sheet="1" objects="1" scenarios="1"/>
  <mergeCells count="3">
    <mergeCell ref="H4:H6"/>
    <mergeCell ref="B22:H22"/>
    <mergeCell ref="B1:C3"/>
  </mergeCells>
  <hyperlinks>
    <hyperlink ref="B9" location="'Primo Plus'!A1" display="Primo Plus" xr:uid="{D4211ECD-58AE-41C9-AD6A-26CC8CCC6C10}"/>
    <hyperlink ref="B11" location="'Fascia &amp; Fascia Grace'!A1" display="Fascia" xr:uid="{FDCE5D66-383B-4A59-AB59-88068C7FE43C}"/>
    <hyperlink ref="B13" location="'Fascia &amp; Fascia Grace'!A1" display="Fascia Grace" xr:uid="{D2C8AC10-C143-41C8-9D66-655A7E80D898}"/>
    <hyperlink ref="B15" location="'Centre Tap'!A1" display="Centre Tap" xr:uid="{A153A99E-50D6-4FF1-8288-0C5515FCC144}"/>
    <hyperlink ref="C9" location="'Precision Horizontal'!A1" display="Precision Horizontal" xr:uid="{450AD073-93E1-461E-A20E-D05677366F29}"/>
    <hyperlink ref="C11" location="'Precision Vertical'!A1" display="Precision Vertical" xr:uid="{C4011B23-9321-46F6-AEE7-4A42F54B795D}"/>
    <hyperlink ref="C13" location="Profile!A1" display="Profile" xr:uid="{9FAF09D4-6DFC-46FD-9FB1-92B511930F13}"/>
    <hyperlink ref="C17" location="Radiavector!A1" display="Radiavector" xr:uid="{2657E0A3-A342-4B7A-88CF-461C8EF0E911}"/>
    <hyperlink ref="C19" location="'Multicolumn Plus'!A1" display="Multicolumn Plus" xr:uid="{0970D70B-46BE-41B6-AD9E-E35FB490FFEC}"/>
    <hyperlink ref="D9" location="Protecta!A1" display="Protecta" xr:uid="{31E0B9D0-AA9A-479F-A195-B141F983B83A}"/>
    <hyperlink ref="D11" location="Optima!A1" display="Optima" xr:uid="{F3BB3885-6756-470C-A37A-A3ED484F66C3}"/>
    <hyperlink ref="D13" location="'Ultima (Precision)'!A1" display="Ultima" xr:uid="{EA797062-8241-46EE-960B-93B82CAB4950}"/>
    <hyperlink ref="G9" location="Electric!A1" display="Electric Radiators" xr:uid="{807B7CC3-F8C1-480F-B709-F7116D25E811}"/>
    <hyperlink ref="F9" location="ClimaAir!A1" display="ClimaAir" xr:uid="{C5C1DC55-ABB2-4891-B7BF-CBAA7ABF92D4}"/>
    <hyperlink ref="H9" location="Edge!A1" display="Edge" xr:uid="{A41855EC-CA6F-45F1-842C-99E112C80183}"/>
    <hyperlink ref="H11" location="Crystal!A1" display="Crystal" xr:uid="{71116B13-8758-46DC-8516-41B8EEA99CDF}"/>
    <hyperlink ref="G4" r:id="rId1" xr:uid="{CB321E32-E56B-4631-85E8-4895015E079D}"/>
    <hyperlink ref="G3" r:id="rId2" xr:uid="{7C1FEE10-2C5D-4A7D-BD73-393A183243C5}"/>
    <hyperlink ref="D15" location="'Ultima (Primo)'!A1" display="Ultima (Primo)" xr:uid="{E1A455F1-FA80-4DBB-8FC1-D03DE456AD63}"/>
    <hyperlink ref="D17" location="'Ultima (Vertical)'!A1" display="Ultima (Vertical)" xr:uid="{4AB7FDE0-5997-49D4-98DC-2E58E62AA905}"/>
    <hyperlink ref="G11" location="'Crystal E'!A1" display="Crystal - E" xr:uid="{C6298217-339E-4A8D-8A03-EB3BF983592A}"/>
    <hyperlink ref="G15" r:id="rId3" xr:uid="{FB6B997C-5ABE-43BE-8D95-E75CB27EC12F}"/>
    <hyperlink ref="F15" r:id="rId4" xr:uid="{B903FCF6-6C03-4367-BA66-7FE7991B1A94}"/>
    <hyperlink ref="G17" r:id="rId5" xr:uid="{E8B178A7-6994-46B8-950B-2E51C55C2404}"/>
    <hyperlink ref="I7" location="Valves!Print_Area" display="Valves" xr:uid="{20F7F3B5-CDD7-43DF-BC43-388733D51CFC}"/>
    <hyperlink ref="I9" location="Valves!Print_Area" display="Manual Valves" xr:uid="{61477C2D-A287-4E6C-87FA-53D080E134BE}"/>
    <hyperlink ref="I11" location="Valves!Print_Area" display="Thermostic Valves" xr:uid="{3C1D0B85-2F48-4DE9-8CA9-F1BD48538CC1}"/>
    <hyperlink ref="I13" location="Valves!Print_Area" display="LST Valves" xr:uid="{38106C94-760F-4481-B970-2B0F7D511619}"/>
    <hyperlink ref="C15" location="'Profile Vertical'!Print_Area" display="Profile Vertical" xr:uid="{EC0A5D29-72F6-4431-80E0-C568FC931A6A}"/>
    <hyperlink ref="C21" location="'Precision Vertical'!A1" display="Precision Vertical" xr:uid="{15C1F9DE-65A9-4862-8BE4-6CD720205423}"/>
    <hyperlink ref="G5" r:id="rId6" xr:uid="{39792880-130A-4B2C-8F8A-4BCC5554C971}"/>
    <hyperlink ref="E9" location="Aura!A1" display="Aura" xr:uid="{EF36C963-0B36-4280-8482-8ADE0129D2FF}"/>
    <hyperlink ref="F17" r:id="rId7" xr:uid="{659B935C-9D3D-4C7A-8182-0F3C054B1390}"/>
  </hyperlinks>
  <pageMargins left="0.7" right="0.7" top="0.75" bottom="0.75" header="0.3" footer="0.3"/>
  <pageSetup paperSize="120"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380F2-4A46-416D-8585-522DD043522C}">
  <sheetPr codeName="Sheet8"/>
  <dimension ref="A1:V70"/>
  <sheetViews>
    <sheetView showGridLines="0" zoomScale="85" zoomScaleNormal="85" workbookViewId="0">
      <pane xSplit="4" topLeftCell="E1" activePane="topRight" state="frozen"/>
      <selection activeCell="F31" sqref="F31"/>
      <selection pane="topRight" activeCell="G25" sqref="G25"/>
    </sheetView>
  </sheetViews>
  <sheetFormatPr defaultRowHeight="14.25" x14ac:dyDescent="0.2"/>
  <cols>
    <col min="1" max="1" width="9.140625" style="168"/>
    <col min="2" max="2" width="9.85546875" style="168" customWidth="1"/>
    <col min="3" max="3" width="11" style="168" customWidth="1"/>
    <col min="4" max="4" width="17" style="168" bestFit="1" customWidth="1"/>
    <col min="5" max="5" width="9.85546875" style="192" customWidth="1"/>
    <col min="6" max="6" width="7.28515625" style="192" customWidth="1"/>
    <col min="7" max="7" width="8.7109375" style="192" customWidth="1"/>
    <col min="8" max="22" width="7.28515625" style="192" customWidth="1"/>
    <col min="23" max="16384" width="9.140625" style="168"/>
  </cols>
  <sheetData>
    <row r="1" spans="1:22" ht="46.5" customHeight="1" thickBot="1" x14ac:dyDescent="0.25">
      <c r="A1" s="265" t="s">
        <v>253</v>
      </c>
    </row>
    <row r="2" spans="1:22" ht="32.25" customHeight="1" thickBot="1" x14ac:dyDescent="0.5">
      <c r="A2" s="266"/>
      <c r="F2" s="590"/>
      <c r="G2" s="618" t="s">
        <v>244</v>
      </c>
    </row>
    <row r="3" spans="1:22" ht="15" thickBot="1" x14ac:dyDescent="0.25">
      <c r="A3" s="259" t="s">
        <v>2</v>
      </c>
      <c r="B3" s="260"/>
      <c r="C3" s="261"/>
      <c r="D3" s="81">
        <v>80</v>
      </c>
      <c r="E3" s="264"/>
      <c r="F3" s="591" t="s">
        <v>48</v>
      </c>
      <c r="G3" s="613">
        <v>66.5</v>
      </c>
      <c r="K3" s="257" t="s">
        <v>26</v>
      </c>
      <c r="L3" s="258"/>
      <c r="M3" s="510" t="s">
        <v>27</v>
      </c>
      <c r="N3" s="511"/>
      <c r="O3" s="511"/>
      <c r="P3" s="512"/>
      <c r="Q3" s="267" t="s">
        <v>172</v>
      </c>
      <c r="R3" s="502"/>
      <c r="S3" s="503"/>
      <c r="T3" s="264"/>
      <c r="U3" s="264"/>
      <c r="V3" s="264"/>
    </row>
    <row r="4" spans="1:22" ht="15" thickBot="1" x14ac:dyDescent="0.25">
      <c r="A4" s="259" t="s">
        <v>3</v>
      </c>
      <c r="B4" s="260"/>
      <c r="C4" s="261"/>
      <c r="D4" s="81">
        <v>60</v>
      </c>
      <c r="F4" s="591" t="s">
        <v>49</v>
      </c>
      <c r="G4" s="614">
        <v>98</v>
      </c>
      <c r="K4" s="262" t="s">
        <v>31</v>
      </c>
      <c r="L4" s="263"/>
      <c r="M4" s="504" t="s">
        <v>28</v>
      </c>
      <c r="N4" s="505"/>
      <c r="O4" s="505"/>
      <c r="P4" s="506"/>
      <c r="Q4" s="267" t="s">
        <v>171</v>
      </c>
      <c r="R4" s="502"/>
      <c r="S4" s="503"/>
    </row>
    <row r="5" spans="1:22" ht="15" thickBot="1" x14ac:dyDescent="0.25">
      <c r="A5" s="259" t="s">
        <v>4</v>
      </c>
      <c r="B5" s="260"/>
      <c r="C5" s="261"/>
      <c r="D5" s="81">
        <v>20</v>
      </c>
      <c r="F5" s="591" t="s">
        <v>50</v>
      </c>
      <c r="G5" s="614">
        <v>101.5</v>
      </c>
      <c r="K5" s="257" t="s">
        <v>29</v>
      </c>
      <c r="L5" s="258"/>
      <c r="M5" s="507" t="s">
        <v>30</v>
      </c>
      <c r="N5" s="508"/>
      <c r="O5" s="508"/>
      <c r="P5" s="509"/>
      <c r="Q5" s="584" t="s">
        <v>209</v>
      </c>
      <c r="R5" s="188"/>
      <c r="S5" s="188"/>
    </row>
    <row r="6" spans="1:22" ht="15" thickBot="1" x14ac:dyDescent="0.25">
      <c r="A6" s="256"/>
      <c r="B6" s="254"/>
      <c r="C6" s="255" t="s">
        <v>33</v>
      </c>
      <c r="D6" s="187">
        <f>((D3+D4)/2)-D5</f>
        <v>50</v>
      </c>
      <c r="F6" s="591" t="s">
        <v>51</v>
      </c>
      <c r="G6" s="619">
        <v>168</v>
      </c>
    </row>
    <row r="7" spans="1:22" ht="15" thickBot="1" x14ac:dyDescent="0.25">
      <c r="A7" s="189"/>
      <c r="B7" s="190"/>
      <c r="C7" s="189"/>
      <c r="D7" s="191"/>
    </row>
    <row r="8" spans="1:22" ht="15" thickBot="1" x14ac:dyDescent="0.25">
      <c r="A8" s="253" t="s">
        <v>25</v>
      </c>
      <c r="B8" s="254"/>
      <c r="C8" s="255"/>
      <c r="D8" s="81">
        <v>1000</v>
      </c>
    </row>
    <row r="9" spans="1:22" x14ac:dyDescent="0.2">
      <c r="A9" s="189"/>
      <c r="B9" s="190"/>
      <c r="C9" s="189"/>
      <c r="D9" s="191"/>
    </row>
    <row r="10" spans="1:22" x14ac:dyDescent="0.2">
      <c r="A10" s="193" t="s">
        <v>54</v>
      </c>
      <c r="B10" s="190"/>
      <c r="C10" s="189"/>
      <c r="D10" s="191"/>
    </row>
    <row r="11" spans="1:22" ht="15" thickBot="1" x14ac:dyDescent="0.25">
      <c r="A11" s="189"/>
      <c r="B11" s="190"/>
      <c r="C11" s="189"/>
      <c r="D11" s="191"/>
    </row>
    <row r="12" spans="1:22" ht="43.5" thickBot="1" x14ac:dyDescent="0.25">
      <c r="A12" s="309" t="s">
        <v>19</v>
      </c>
      <c r="B12" s="309" t="s">
        <v>13</v>
      </c>
      <c r="C12" s="309" t="s">
        <v>18</v>
      </c>
      <c r="D12" s="309" t="s">
        <v>46</v>
      </c>
      <c r="E12" s="277" t="s">
        <v>6</v>
      </c>
      <c r="F12" s="196">
        <f>F13*35</f>
        <v>140</v>
      </c>
      <c r="G12" s="197">
        <f t="shared" ref="G12" si="0">G13*35</f>
        <v>175</v>
      </c>
      <c r="H12" s="197">
        <f t="shared" ref="H12" si="1">H13*35</f>
        <v>210</v>
      </c>
      <c r="I12" s="197">
        <f t="shared" ref="I12" si="2">I13*35</f>
        <v>245</v>
      </c>
      <c r="J12" s="197">
        <f t="shared" ref="J12" si="3">J13*35</f>
        <v>280</v>
      </c>
      <c r="K12" s="197">
        <f t="shared" ref="K12" si="4">K13*35</f>
        <v>315</v>
      </c>
      <c r="L12" s="197">
        <f t="shared" ref="L12" si="5">L13*35</f>
        <v>350</v>
      </c>
      <c r="M12" s="197">
        <f t="shared" ref="M12" si="6">M13*35</f>
        <v>385</v>
      </c>
      <c r="N12" s="197">
        <f t="shared" ref="N12" si="7">N13*35</f>
        <v>420</v>
      </c>
      <c r="O12" s="197">
        <f t="shared" ref="O12" si="8">O13*35</f>
        <v>455</v>
      </c>
      <c r="P12" s="197">
        <f t="shared" ref="P12" si="9">P13*35</f>
        <v>490</v>
      </c>
      <c r="Q12" s="197">
        <f t="shared" ref="Q12" si="10">Q13*35</f>
        <v>525</v>
      </c>
      <c r="R12" s="197">
        <f t="shared" ref="R12" si="11">R13*35</f>
        <v>560</v>
      </c>
      <c r="S12" s="197">
        <f t="shared" ref="S12" si="12">S13*35</f>
        <v>595</v>
      </c>
      <c r="T12" s="197">
        <f t="shared" ref="T12" si="13">T13*35</f>
        <v>630</v>
      </c>
      <c r="U12" s="197">
        <f t="shared" ref="U12" si="14">U13*35</f>
        <v>665</v>
      </c>
      <c r="V12" s="198">
        <f t="shared" ref="V12" si="15">V13*35</f>
        <v>700</v>
      </c>
    </row>
    <row r="13" spans="1:22" hidden="1" x14ac:dyDescent="0.2">
      <c r="A13" s="231" t="s">
        <v>10</v>
      </c>
      <c r="B13" s="231"/>
      <c r="C13" s="620" t="s">
        <v>7</v>
      </c>
      <c r="D13" s="231" t="s">
        <v>8</v>
      </c>
      <c r="E13" s="621"/>
      <c r="F13" s="232">
        <v>4</v>
      </c>
      <c r="G13" s="236">
        <v>5</v>
      </c>
      <c r="H13" s="236">
        <v>6</v>
      </c>
      <c r="I13" s="236">
        <v>7</v>
      </c>
      <c r="J13" s="236">
        <v>8</v>
      </c>
      <c r="K13" s="236">
        <v>9</v>
      </c>
      <c r="L13" s="236">
        <v>10</v>
      </c>
      <c r="M13" s="236">
        <v>11</v>
      </c>
      <c r="N13" s="236">
        <v>12</v>
      </c>
      <c r="O13" s="236">
        <v>13</v>
      </c>
      <c r="P13" s="236">
        <v>14</v>
      </c>
      <c r="Q13" s="236">
        <v>15</v>
      </c>
      <c r="R13" s="236">
        <v>16</v>
      </c>
      <c r="S13" s="236">
        <v>17</v>
      </c>
      <c r="T13" s="236">
        <v>18</v>
      </c>
      <c r="U13" s="236">
        <v>19</v>
      </c>
      <c r="V13" s="236">
        <v>20</v>
      </c>
    </row>
    <row r="14" spans="1:22" x14ac:dyDescent="0.2">
      <c r="A14" s="231">
        <v>1000</v>
      </c>
      <c r="B14" s="231" t="s">
        <v>48</v>
      </c>
      <c r="C14" s="231">
        <v>1.28</v>
      </c>
      <c r="D14" s="282">
        <v>47.7</v>
      </c>
      <c r="E14" s="270"/>
      <c r="F14" s="288">
        <f>(($D$6/50)^$C14)*(F$13*$D14)</f>
        <v>190.8</v>
      </c>
      <c r="G14" s="242">
        <f t="shared" ref="G14:V14" si="16">(($D$6/50)^$C14)*(G$13*$D14)</f>
        <v>238.5</v>
      </c>
      <c r="H14" s="242">
        <f t="shared" si="16"/>
        <v>286.20000000000005</v>
      </c>
      <c r="I14" s="242">
        <f t="shared" si="16"/>
        <v>333.90000000000003</v>
      </c>
      <c r="J14" s="242">
        <f t="shared" si="16"/>
        <v>381.6</v>
      </c>
      <c r="K14" s="242">
        <f t="shared" si="16"/>
        <v>429.3</v>
      </c>
      <c r="L14" s="242">
        <f t="shared" si="16"/>
        <v>477</v>
      </c>
      <c r="M14" s="242">
        <f t="shared" si="16"/>
        <v>524.70000000000005</v>
      </c>
      <c r="N14" s="242">
        <f t="shared" si="16"/>
        <v>572.40000000000009</v>
      </c>
      <c r="O14" s="242">
        <f t="shared" si="16"/>
        <v>620.1</v>
      </c>
      <c r="P14" s="242">
        <f t="shared" si="16"/>
        <v>667.80000000000007</v>
      </c>
      <c r="Q14" s="242">
        <f t="shared" si="16"/>
        <v>715.5</v>
      </c>
      <c r="R14" s="242">
        <f t="shared" si="16"/>
        <v>763.2</v>
      </c>
      <c r="S14" s="242">
        <f t="shared" si="16"/>
        <v>810.90000000000009</v>
      </c>
      <c r="T14" s="242">
        <f t="shared" si="16"/>
        <v>858.6</v>
      </c>
      <c r="U14" s="242">
        <f t="shared" si="16"/>
        <v>906.30000000000007</v>
      </c>
      <c r="V14" s="289">
        <f t="shared" si="16"/>
        <v>954</v>
      </c>
    </row>
    <row r="15" spans="1:22" x14ac:dyDescent="0.2">
      <c r="A15" s="231">
        <v>1000</v>
      </c>
      <c r="B15" s="231" t="s">
        <v>49</v>
      </c>
      <c r="C15" s="231">
        <v>1.31</v>
      </c>
      <c r="D15" s="282">
        <v>77</v>
      </c>
      <c r="E15" s="270"/>
      <c r="F15" s="177">
        <f t="shared" ref="F15:U39" si="17">(($D$6/50)^$C15)*(F$13*$D15)</f>
        <v>308</v>
      </c>
      <c r="G15" s="174">
        <f t="shared" si="17"/>
        <v>385</v>
      </c>
      <c r="H15" s="174">
        <f t="shared" si="17"/>
        <v>462</v>
      </c>
      <c r="I15" s="174">
        <f t="shared" si="17"/>
        <v>539</v>
      </c>
      <c r="J15" s="174">
        <f t="shared" si="17"/>
        <v>616</v>
      </c>
      <c r="K15" s="174">
        <f t="shared" si="17"/>
        <v>693</v>
      </c>
      <c r="L15" s="174">
        <f t="shared" si="17"/>
        <v>770</v>
      </c>
      <c r="M15" s="174">
        <f t="shared" si="17"/>
        <v>847</v>
      </c>
      <c r="N15" s="174">
        <f t="shared" si="17"/>
        <v>924</v>
      </c>
      <c r="O15" s="174">
        <f t="shared" si="17"/>
        <v>1001</v>
      </c>
      <c r="P15" s="174">
        <f t="shared" si="17"/>
        <v>1078</v>
      </c>
      <c r="Q15" s="174">
        <f t="shared" si="17"/>
        <v>1155</v>
      </c>
      <c r="R15" s="174">
        <f t="shared" si="17"/>
        <v>1232</v>
      </c>
      <c r="S15" s="174">
        <f t="shared" si="17"/>
        <v>1309</v>
      </c>
      <c r="T15" s="174">
        <f t="shared" si="17"/>
        <v>1386</v>
      </c>
      <c r="U15" s="174">
        <f t="shared" si="17"/>
        <v>1463</v>
      </c>
      <c r="V15" s="178">
        <f t="shared" ref="G15:V31" si="18">(($D$6/50)^$C15)*(V$13*$D15)</f>
        <v>1540</v>
      </c>
    </row>
    <row r="16" spans="1:22" x14ac:dyDescent="0.2">
      <c r="A16" s="231">
        <v>1100</v>
      </c>
      <c r="B16" s="231" t="s">
        <v>48</v>
      </c>
      <c r="C16" s="231">
        <v>1.28</v>
      </c>
      <c r="D16" s="282">
        <v>51.9</v>
      </c>
      <c r="E16" s="270"/>
      <c r="F16" s="177">
        <f t="shared" si="17"/>
        <v>207.6</v>
      </c>
      <c r="G16" s="174">
        <f t="shared" si="18"/>
        <v>259.5</v>
      </c>
      <c r="H16" s="174">
        <f t="shared" si="18"/>
        <v>311.39999999999998</v>
      </c>
      <c r="I16" s="174">
        <f t="shared" si="18"/>
        <v>363.3</v>
      </c>
      <c r="J16" s="174">
        <f t="shared" si="18"/>
        <v>415.2</v>
      </c>
      <c r="K16" s="174">
        <f t="shared" si="18"/>
        <v>467.09999999999997</v>
      </c>
      <c r="L16" s="174">
        <f t="shared" si="18"/>
        <v>519</v>
      </c>
      <c r="M16" s="174">
        <f t="shared" si="18"/>
        <v>570.9</v>
      </c>
      <c r="N16" s="174">
        <f t="shared" si="18"/>
        <v>622.79999999999995</v>
      </c>
      <c r="O16" s="174">
        <f t="shared" si="18"/>
        <v>674.69999999999993</v>
      </c>
      <c r="P16" s="174">
        <f t="shared" si="18"/>
        <v>726.6</v>
      </c>
      <c r="Q16" s="174">
        <f t="shared" si="18"/>
        <v>778.5</v>
      </c>
      <c r="R16" s="174">
        <f t="shared" si="18"/>
        <v>830.4</v>
      </c>
      <c r="S16" s="174">
        <f t="shared" si="18"/>
        <v>882.3</v>
      </c>
      <c r="T16" s="174">
        <f t="shared" si="18"/>
        <v>934.19999999999993</v>
      </c>
      <c r="U16" s="174">
        <f t="shared" si="18"/>
        <v>986.1</v>
      </c>
      <c r="V16" s="178">
        <f t="shared" si="18"/>
        <v>1038</v>
      </c>
    </row>
    <row r="17" spans="1:22" x14ac:dyDescent="0.2">
      <c r="A17" s="231">
        <v>1100</v>
      </c>
      <c r="B17" s="231" t="s">
        <v>49</v>
      </c>
      <c r="C17" s="231">
        <v>1.31</v>
      </c>
      <c r="D17" s="282">
        <v>83.3</v>
      </c>
      <c r="E17" s="270"/>
      <c r="F17" s="177">
        <f t="shared" si="17"/>
        <v>333.2</v>
      </c>
      <c r="G17" s="174">
        <f t="shared" si="18"/>
        <v>416.5</v>
      </c>
      <c r="H17" s="174">
        <f t="shared" si="18"/>
        <v>499.79999999999995</v>
      </c>
      <c r="I17" s="174">
        <f t="shared" si="18"/>
        <v>583.1</v>
      </c>
      <c r="J17" s="174">
        <f t="shared" si="18"/>
        <v>666.4</v>
      </c>
      <c r="K17" s="174">
        <f t="shared" si="18"/>
        <v>749.69999999999993</v>
      </c>
      <c r="L17" s="174">
        <f t="shared" si="18"/>
        <v>833</v>
      </c>
      <c r="M17" s="174">
        <f t="shared" si="18"/>
        <v>916.3</v>
      </c>
      <c r="N17" s="174">
        <f t="shared" si="18"/>
        <v>999.59999999999991</v>
      </c>
      <c r="O17" s="174">
        <f t="shared" si="18"/>
        <v>1082.8999999999999</v>
      </c>
      <c r="P17" s="174">
        <f t="shared" si="18"/>
        <v>1166.2</v>
      </c>
      <c r="Q17" s="174">
        <f t="shared" si="18"/>
        <v>1249.5</v>
      </c>
      <c r="R17" s="174">
        <f t="shared" si="18"/>
        <v>1332.8</v>
      </c>
      <c r="S17" s="174">
        <f t="shared" si="18"/>
        <v>1416.1</v>
      </c>
      <c r="T17" s="174">
        <f t="shared" si="18"/>
        <v>1499.3999999999999</v>
      </c>
      <c r="U17" s="174">
        <f t="shared" si="18"/>
        <v>1582.7</v>
      </c>
      <c r="V17" s="178">
        <f t="shared" si="18"/>
        <v>1666</v>
      </c>
    </row>
    <row r="18" spans="1:22" x14ac:dyDescent="0.2">
      <c r="A18" s="231">
        <v>1200</v>
      </c>
      <c r="B18" s="231" t="s">
        <v>48</v>
      </c>
      <c r="C18" s="231">
        <v>1.28</v>
      </c>
      <c r="D18" s="282">
        <v>56.2</v>
      </c>
      <c r="E18" s="270"/>
      <c r="F18" s="177">
        <f t="shared" si="17"/>
        <v>224.8</v>
      </c>
      <c r="G18" s="174">
        <f t="shared" si="18"/>
        <v>281</v>
      </c>
      <c r="H18" s="174">
        <f t="shared" si="18"/>
        <v>337.20000000000005</v>
      </c>
      <c r="I18" s="174">
        <f t="shared" si="18"/>
        <v>393.40000000000003</v>
      </c>
      <c r="J18" s="174">
        <f t="shared" si="18"/>
        <v>449.6</v>
      </c>
      <c r="K18" s="174">
        <f t="shared" si="18"/>
        <v>505.8</v>
      </c>
      <c r="L18" s="174">
        <f t="shared" si="18"/>
        <v>562</v>
      </c>
      <c r="M18" s="174">
        <f t="shared" si="18"/>
        <v>618.20000000000005</v>
      </c>
      <c r="N18" s="174">
        <f t="shared" si="18"/>
        <v>674.40000000000009</v>
      </c>
      <c r="O18" s="174">
        <f t="shared" si="18"/>
        <v>730.6</v>
      </c>
      <c r="P18" s="174">
        <f t="shared" si="18"/>
        <v>786.80000000000007</v>
      </c>
      <c r="Q18" s="174">
        <f t="shared" si="18"/>
        <v>843</v>
      </c>
      <c r="R18" s="174">
        <f t="shared" si="18"/>
        <v>899.2</v>
      </c>
      <c r="S18" s="174">
        <f t="shared" si="18"/>
        <v>955.40000000000009</v>
      </c>
      <c r="T18" s="174">
        <f t="shared" si="18"/>
        <v>1011.6</v>
      </c>
      <c r="U18" s="174">
        <f t="shared" si="18"/>
        <v>1067.8</v>
      </c>
      <c r="V18" s="178">
        <f t="shared" si="18"/>
        <v>1124</v>
      </c>
    </row>
    <row r="19" spans="1:22" x14ac:dyDescent="0.2">
      <c r="A19" s="231">
        <v>1200</v>
      </c>
      <c r="B19" s="231" t="s">
        <v>49</v>
      </c>
      <c r="C19" s="231">
        <v>1.31</v>
      </c>
      <c r="D19" s="282">
        <v>89.4</v>
      </c>
      <c r="E19" s="270"/>
      <c r="F19" s="177">
        <f t="shared" si="17"/>
        <v>357.6</v>
      </c>
      <c r="G19" s="174">
        <f t="shared" si="18"/>
        <v>447</v>
      </c>
      <c r="H19" s="174">
        <f t="shared" si="18"/>
        <v>536.40000000000009</v>
      </c>
      <c r="I19" s="174">
        <f t="shared" si="18"/>
        <v>625.80000000000007</v>
      </c>
      <c r="J19" s="174">
        <f t="shared" si="18"/>
        <v>715.2</v>
      </c>
      <c r="K19" s="174">
        <f t="shared" si="18"/>
        <v>804.6</v>
      </c>
      <c r="L19" s="174">
        <f t="shared" si="18"/>
        <v>894</v>
      </c>
      <c r="M19" s="174">
        <f t="shared" si="18"/>
        <v>983.40000000000009</v>
      </c>
      <c r="N19" s="174">
        <f t="shared" si="18"/>
        <v>1072.8000000000002</v>
      </c>
      <c r="O19" s="174">
        <f t="shared" si="18"/>
        <v>1162.2</v>
      </c>
      <c r="P19" s="174">
        <f t="shared" si="18"/>
        <v>1251.6000000000001</v>
      </c>
      <c r="Q19" s="174">
        <f t="shared" si="18"/>
        <v>1341</v>
      </c>
      <c r="R19" s="174">
        <f t="shared" si="18"/>
        <v>1430.4</v>
      </c>
      <c r="S19" s="174">
        <f t="shared" si="18"/>
        <v>1519.8000000000002</v>
      </c>
      <c r="T19" s="174">
        <f t="shared" si="18"/>
        <v>1609.2</v>
      </c>
      <c r="U19" s="174">
        <f t="shared" si="18"/>
        <v>1698.6000000000001</v>
      </c>
      <c r="V19" s="178">
        <f t="shared" si="18"/>
        <v>1788</v>
      </c>
    </row>
    <row r="20" spans="1:22" x14ac:dyDescent="0.2">
      <c r="A20" s="231">
        <v>1300</v>
      </c>
      <c r="B20" s="231" t="s">
        <v>48</v>
      </c>
      <c r="C20" s="231">
        <v>1.28</v>
      </c>
      <c r="D20" s="282">
        <v>60.4</v>
      </c>
      <c r="E20" s="270"/>
      <c r="F20" s="177">
        <f t="shared" si="17"/>
        <v>241.6</v>
      </c>
      <c r="G20" s="174">
        <f t="shared" si="18"/>
        <v>302</v>
      </c>
      <c r="H20" s="174">
        <f t="shared" si="18"/>
        <v>362.4</v>
      </c>
      <c r="I20" s="174">
        <f t="shared" si="18"/>
        <v>422.8</v>
      </c>
      <c r="J20" s="174">
        <f t="shared" si="18"/>
        <v>483.2</v>
      </c>
      <c r="K20" s="174">
        <f t="shared" si="18"/>
        <v>543.6</v>
      </c>
      <c r="L20" s="174">
        <f t="shared" si="18"/>
        <v>604</v>
      </c>
      <c r="M20" s="174">
        <f t="shared" si="18"/>
        <v>664.4</v>
      </c>
      <c r="N20" s="174">
        <f t="shared" si="18"/>
        <v>724.8</v>
      </c>
      <c r="O20" s="174">
        <f t="shared" si="18"/>
        <v>785.19999999999993</v>
      </c>
      <c r="P20" s="174">
        <f t="shared" si="18"/>
        <v>845.6</v>
      </c>
      <c r="Q20" s="174">
        <f t="shared" si="18"/>
        <v>906</v>
      </c>
      <c r="R20" s="174">
        <f t="shared" si="18"/>
        <v>966.4</v>
      </c>
      <c r="S20" s="174">
        <f t="shared" si="18"/>
        <v>1026.8</v>
      </c>
      <c r="T20" s="174">
        <f t="shared" si="18"/>
        <v>1087.2</v>
      </c>
      <c r="U20" s="174">
        <f t="shared" si="18"/>
        <v>1147.5999999999999</v>
      </c>
      <c r="V20" s="178">
        <f t="shared" si="18"/>
        <v>1208</v>
      </c>
    </row>
    <row r="21" spans="1:22" x14ac:dyDescent="0.2">
      <c r="A21" s="231">
        <v>1300</v>
      </c>
      <c r="B21" s="231" t="s">
        <v>49</v>
      </c>
      <c r="C21" s="231">
        <v>1.31</v>
      </c>
      <c r="D21" s="282">
        <v>95.4</v>
      </c>
      <c r="E21" s="270"/>
      <c r="F21" s="177">
        <f t="shared" si="17"/>
        <v>381.6</v>
      </c>
      <c r="G21" s="174">
        <f t="shared" si="18"/>
        <v>477</v>
      </c>
      <c r="H21" s="174">
        <f t="shared" si="18"/>
        <v>572.40000000000009</v>
      </c>
      <c r="I21" s="174">
        <f t="shared" si="18"/>
        <v>667.80000000000007</v>
      </c>
      <c r="J21" s="174">
        <f t="shared" si="18"/>
        <v>763.2</v>
      </c>
      <c r="K21" s="174">
        <f t="shared" si="18"/>
        <v>858.6</v>
      </c>
      <c r="L21" s="174">
        <f t="shared" si="18"/>
        <v>954</v>
      </c>
      <c r="M21" s="174">
        <f t="shared" si="18"/>
        <v>1049.4000000000001</v>
      </c>
      <c r="N21" s="174">
        <f t="shared" si="18"/>
        <v>1144.8000000000002</v>
      </c>
      <c r="O21" s="174">
        <f t="shared" si="18"/>
        <v>1240.2</v>
      </c>
      <c r="P21" s="174">
        <f t="shared" si="18"/>
        <v>1335.6000000000001</v>
      </c>
      <c r="Q21" s="174">
        <f t="shared" si="18"/>
        <v>1431</v>
      </c>
      <c r="R21" s="174">
        <f t="shared" si="18"/>
        <v>1526.4</v>
      </c>
      <c r="S21" s="174">
        <f t="shared" si="18"/>
        <v>1621.8000000000002</v>
      </c>
      <c r="T21" s="174">
        <f t="shared" si="18"/>
        <v>1717.2</v>
      </c>
      <c r="U21" s="174">
        <f t="shared" si="18"/>
        <v>1812.6000000000001</v>
      </c>
      <c r="V21" s="178">
        <f t="shared" si="18"/>
        <v>1908</v>
      </c>
    </row>
    <row r="22" spans="1:22" x14ac:dyDescent="0.2">
      <c r="A22" s="231">
        <v>1400</v>
      </c>
      <c r="B22" s="231" t="s">
        <v>48</v>
      </c>
      <c r="C22" s="231">
        <v>1.29</v>
      </c>
      <c r="D22" s="282">
        <v>64.7</v>
      </c>
      <c r="E22" s="270"/>
      <c r="F22" s="177">
        <f t="shared" si="17"/>
        <v>258.8</v>
      </c>
      <c r="G22" s="174">
        <f t="shared" si="18"/>
        <v>323.5</v>
      </c>
      <c r="H22" s="174">
        <f t="shared" si="18"/>
        <v>388.20000000000005</v>
      </c>
      <c r="I22" s="174">
        <f t="shared" si="18"/>
        <v>452.90000000000003</v>
      </c>
      <c r="J22" s="174">
        <f t="shared" si="18"/>
        <v>517.6</v>
      </c>
      <c r="K22" s="174">
        <f t="shared" si="18"/>
        <v>582.30000000000007</v>
      </c>
      <c r="L22" s="174">
        <f t="shared" si="18"/>
        <v>647</v>
      </c>
      <c r="M22" s="174">
        <f t="shared" si="18"/>
        <v>711.7</v>
      </c>
      <c r="N22" s="174">
        <f t="shared" si="18"/>
        <v>776.40000000000009</v>
      </c>
      <c r="O22" s="174">
        <f t="shared" si="18"/>
        <v>841.1</v>
      </c>
      <c r="P22" s="174">
        <f t="shared" si="18"/>
        <v>905.80000000000007</v>
      </c>
      <c r="Q22" s="174">
        <f t="shared" si="18"/>
        <v>970.5</v>
      </c>
      <c r="R22" s="174">
        <f t="shared" si="18"/>
        <v>1035.2</v>
      </c>
      <c r="S22" s="174">
        <f t="shared" si="18"/>
        <v>1099.9000000000001</v>
      </c>
      <c r="T22" s="174">
        <f t="shared" si="18"/>
        <v>1164.6000000000001</v>
      </c>
      <c r="U22" s="174">
        <f t="shared" si="18"/>
        <v>1229.3</v>
      </c>
      <c r="V22" s="178">
        <f t="shared" si="18"/>
        <v>1294</v>
      </c>
    </row>
    <row r="23" spans="1:22" x14ac:dyDescent="0.2">
      <c r="A23" s="231">
        <v>1400</v>
      </c>
      <c r="B23" s="231" t="s">
        <v>49</v>
      </c>
      <c r="C23" s="231">
        <v>1.3</v>
      </c>
      <c r="D23" s="282">
        <v>101</v>
      </c>
      <c r="E23" s="270"/>
      <c r="F23" s="177">
        <f t="shared" si="17"/>
        <v>404</v>
      </c>
      <c r="G23" s="174">
        <f t="shared" si="18"/>
        <v>505</v>
      </c>
      <c r="H23" s="174">
        <f t="shared" si="18"/>
        <v>606</v>
      </c>
      <c r="I23" s="174">
        <f t="shared" si="18"/>
        <v>707</v>
      </c>
      <c r="J23" s="174">
        <f t="shared" si="18"/>
        <v>808</v>
      </c>
      <c r="K23" s="174">
        <f t="shared" si="18"/>
        <v>909</v>
      </c>
      <c r="L23" s="174">
        <f t="shared" si="18"/>
        <v>1010</v>
      </c>
      <c r="M23" s="174">
        <f t="shared" si="18"/>
        <v>1111</v>
      </c>
      <c r="N23" s="174">
        <f t="shared" si="18"/>
        <v>1212</v>
      </c>
      <c r="O23" s="174">
        <f t="shared" si="18"/>
        <v>1313</v>
      </c>
      <c r="P23" s="174">
        <f t="shared" si="18"/>
        <v>1414</v>
      </c>
      <c r="Q23" s="174">
        <f t="shared" si="18"/>
        <v>1515</v>
      </c>
      <c r="R23" s="174">
        <f t="shared" si="18"/>
        <v>1616</v>
      </c>
      <c r="S23" s="174">
        <f t="shared" si="18"/>
        <v>1717</v>
      </c>
      <c r="T23" s="174">
        <f t="shared" si="18"/>
        <v>1818</v>
      </c>
      <c r="U23" s="174">
        <f t="shared" si="18"/>
        <v>1919</v>
      </c>
      <c r="V23" s="178">
        <f t="shared" si="18"/>
        <v>2020</v>
      </c>
    </row>
    <row r="24" spans="1:22" x14ac:dyDescent="0.2">
      <c r="A24" s="231">
        <v>1500</v>
      </c>
      <c r="B24" s="231" t="s">
        <v>48</v>
      </c>
      <c r="C24" s="231">
        <v>1.29</v>
      </c>
      <c r="D24" s="282">
        <v>69</v>
      </c>
      <c r="E24" s="270"/>
      <c r="F24" s="177">
        <f t="shared" si="17"/>
        <v>276</v>
      </c>
      <c r="G24" s="174">
        <f t="shared" si="18"/>
        <v>345</v>
      </c>
      <c r="H24" s="174">
        <f t="shared" si="18"/>
        <v>414</v>
      </c>
      <c r="I24" s="174">
        <f t="shared" si="18"/>
        <v>483</v>
      </c>
      <c r="J24" s="174">
        <f t="shared" si="18"/>
        <v>552</v>
      </c>
      <c r="K24" s="174">
        <f t="shared" si="18"/>
        <v>621</v>
      </c>
      <c r="L24" s="174">
        <f t="shared" si="18"/>
        <v>690</v>
      </c>
      <c r="M24" s="174">
        <f t="shared" si="18"/>
        <v>759</v>
      </c>
      <c r="N24" s="174">
        <f t="shared" si="18"/>
        <v>828</v>
      </c>
      <c r="O24" s="174">
        <f t="shared" si="18"/>
        <v>897</v>
      </c>
      <c r="P24" s="174">
        <f t="shared" si="18"/>
        <v>966</v>
      </c>
      <c r="Q24" s="174">
        <f t="shared" si="18"/>
        <v>1035</v>
      </c>
      <c r="R24" s="174">
        <f t="shared" si="18"/>
        <v>1104</v>
      </c>
      <c r="S24" s="174">
        <f t="shared" si="18"/>
        <v>1173</v>
      </c>
      <c r="T24" s="174">
        <f t="shared" si="18"/>
        <v>1242</v>
      </c>
      <c r="U24" s="174">
        <f t="shared" si="18"/>
        <v>1311</v>
      </c>
      <c r="V24" s="178">
        <f t="shared" si="18"/>
        <v>1380</v>
      </c>
    </row>
    <row r="25" spans="1:22" x14ac:dyDescent="0.2">
      <c r="A25" s="231">
        <v>1500</v>
      </c>
      <c r="B25" s="231" t="s">
        <v>49</v>
      </c>
      <c r="C25" s="231">
        <v>1.3</v>
      </c>
      <c r="D25" s="282">
        <v>107</v>
      </c>
      <c r="E25" s="270"/>
      <c r="F25" s="177">
        <f t="shared" si="17"/>
        <v>428</v>
      </c>
      <c r="G25" s="174">
        <f t="shared" si="18"/>
        <v>535</v>
      </c>
      <c r="H25" s="174">
        <f t="shared" si="18"/>
        <v>642</v>
      </c>
      <c r="I25" s="174">
        <f t="shared" si="18"/>
        <v>749</v>
      </c>
      <c r="J25" s="174">
        <f t="shared" si="18"/>
        <v>856</v>
      </c>
      <c r="K25" s="174">
        <f t="shared" si="18"/>
        <v>963</v>
      </c>
      <c r="L25" s="174">
        <f t="shared" si="18"/>
        <v>1070</v>
      </c>
      <c r="M25" s="174">
        <f t="shared" si="18"/>
        <v>1177</v>
      </c>
      <c r="N25" s="174">
        <f t="shared" si="18"/>
        <v>1284</v>
      </c>
      <c r="O25" s="174">
        <f t="shared" si="18"/>
        <v>1391</v>
      </c>
      <c r="P25" s="174">
        <f t="shared" si="18"/>
        <v>1498</v>
      </c>
      <c r="Q25" s="174">
        <f t="shared" si="18"/>
        <v>1605</v>
      </c>
      <c r="R25" s="174">
        <f t="shared" si="18"/>
        <v>1712</v>
      </c>
      <c r="S25" s="174">
        <f t="shared" si="18"/>
        <v>1819</v>
      </c>
      <c r="T25" s="174">
        <f t="shared" si="18"/>
        <v>1926</v>
      </c>
      <c r="U25" s="174">
        <f t="shared" si="18"/>
        <v>2033</v>
      </c>
      <c r="V25" s="178">
        <f t="shared" si="18"/>
        <v>2140</v>
      </c>
    </row>
    <row r="26" spans="1:22" x14ac:dyDescent="0.2">
      <c r="A26" s="231">
        <v>1600</v>
      </c>
      <c r="B26" s="231" t="s">
        <v>48</v>
      </c>
      <c r="C26" s="231">
        <v>1.29</v>
      </c>
      <c r="D26" s="282">
        <v>73.3</v>
      </c>
      <c r="E26" s="270"/>
      <c r="F26" s="177">
        <f t="shared" si="17"/>
        <v>293.2</v>
      </c>
      <c r="G26" s="174">
        <f t="shared" si="18"/>
        <v>366.5</v>
      </c>
      <c r="H26" s="174">
        <f t="shared" si="18"/>
        <v>439.79999999999995</v>
      </c>
      <c r="I26" s="174">
        <f t="shared" si="18"/>
        <v>513.1</v>
      </c>
      <c r="J26" s="174">
        <f t="shared" si="18"/>
        <v>586.4</v>
      </c>
      <c r="K26" s="174">
        <f t="shared" si="18"/>
        <v>659.69999999999993</v>
      </c>
      <c r="L26" s="174">
        <f t="shared" si="18"/>
        <v>733</v>
      </c>
      <c r="M26" s="174">
        <f t="shared" si="18"/>
        <v>806.3</v>
      </c>
      <c r="N26" s="174">
        <f t="shared" si="18"/>
        <v>879.59999999999991</v>
      </c>
      <c r="O26" s="174">
        <f t="shared" si="18"/>
        <v>952.9</v>
      </c>
      <c r="P26" s="174">
        <f t="shared" si="18"/>
        <v>1026.2</v>
      </c>
      <c r="Q26" s="174">
        <f t="shared" si="18"/>
        <v>1099.5</v>
      </c>
      <c r="R26" s="174">
        <f t="shared" si="18"/>
        <v>1172.8</v>
      </c>
      <c r="S26" s="174">
        <f t="shared" si="18"/>
        <v>1246.0999999999999</v>
      </c>
      <c r="T26" s="174">
        <f t="shared" si="18"/>
        <v>1319.3999999999999</v>
      </c>
      <c r="U26" s="174">
        <f t="shared" si="18"/>
        <v>1392.7</v>
      </c>
      <c r="V26" s="178">
        <f t="shared" si="18"/>
        <v>1466</v>
      </c>
    </row>
    <row r="27" spans="1:22" x14ac:dyDescent="0.2">
      <c r="A27" s="231">
        <v>1600</v>
      </c>
      <c r="B27" s="231" t="s">
        <v>49</v>
      </c>
      <c r="C27" s="231">
        <v>1.3</v>
      </c>
      <c r="D27" s="282">
        <v>112</v>
      </c>
      <c r="E27" s="270"/>
      <c r="F27" s="177">
        <f t="shared" si="17"/>
        <v>448</v>
      </c>
      <c r="G27" s="174">
        <f t="shared" si="18"/>
        <v>560</v>
      </c>
      <c r="H27" s="174">
        <f t="shared" si="18"/>
        <v>672</v>
      </c>
      <c r="I27" s="174">
        <f t="shared" si="18"/>
        <v>784</v>
      </c>
      <c r="J27" s="174">
        <f t="shared" si="18"/>
        <v>896</v>
      </c>
      <c r="K27" s="174">
        <f t="shared" si="18"/>
        <v>1008</v>
      </c>
      <c r="L27" s="174">
        <f t="shared" si="18"/>
        <v>1120</v>
      </c>
      <c r="M27" s="174">
        <f t="shared" si="18"/>
        <v>1232</v>
      </c>
      <c r="N27" s="174">
        <f t="shared" si="18"/>
        <v>1344</v>
      </c>
      <c r="O27" s="174">
        <f t="shared" si="18"/>
        <v>1456</v>
      </c>
      <c r="P27" s="174">
        <f t="shared" si="18"/>
        <v>1568</v>
      </c>
      <c r="Q27" s="174">
        <f t="shared" si="18"/>
        <v>1680</v>
      </c>
      <c r="R27" s="174">
        <f t="shared" si="18"/>
        <v>1792</v>
      </c>
      <c r="S27" s="174">
        <f t="shared" si="18"/>
        <v>1904</v>
      </c>
      <c r="T27" s="174">
        <f t="shared" si="18"/>
        <v>2016</v>
      </c>
      <c r="U27" s="174">
        <f t="shared" si="18"/>
        <v>2128</v>
      </c>
      <c r="V27" s="178">
        <f t="shared" si="18"/>
        <v>2240</v>
      </c>
    </row>
    <row r="28" spans="1:22" x14ac:dyDescent="0.2">
      <c r="A28" s="231">
        <v>1700</v>
      </c>
      <c r="B28" s="231" t="s">
        <v>48</v>
      </c>
      <c r="C28" s="231">
        <v>1.29</v>
      </c>
      <c r="D28" s="282">
        <v>77.599999999999994</v>
      </c>
      <c r="E28" s="270"/>
      <c r="F28" s="177">
        <f t="shared" si="17"/>
        <v>310.39999999999998</v>
      </c>
      <c r="G28" s="174">
        <f t="shared" si="18"/>
        <v>388</v>
      </c>
      <c r="H28" s="174">
        <f t="shared" si="18"/>
        <v>465.59999999999997</v>
      </c>
      <c r="I28" s="174">
        <f t="shared" si="18"/>
        <v>543.19999999999993</v>
      </c>
      <c r="J28" s="174">
        <f t="shared" si="18"/>
        <v>620.79999999999995</v>
      </c>
      <c r="K28" s="174">
        <f t="shared" si="18"/>
        <v>698.4</v>
      </c>
      <c r="L28" s="174">
        <f t="shared" si="18"/>
        <v>776</v>
      </c>
      <c r="M28" s="174">
        <f t="shared" si="18"/>
        <v>853.59999999999991</v>
      </c>
      <c r="N28" s="174">
        <f t="shared" si="18"/>
        <v>931.19999999999993</v>
      </c>
      <c r="O28" s="174">
        <f t="shared" si="18"/>
        <v>1008.8</v>
      </c>
      <c r="P28" s="174">
        <f t="shared" si="18"/>
        <v>1086.3999999999999</v>
      </c>
      <c r="Q28" s="174">
        <f t="shared" si="18"/>
        <v>1164</v>
      </c>
      <c r="R28" s="174">
        <f t="shared" si="18"/>
        <v>1241.5999999999999</v>
      </c>
      <c r="S28" s="174">
        <f t="shared" si="18"/>
        <v>1319.1999999999998</v>
      </c>
      <c r="T28" s="174">
        <f t="shared" si="18"/>
        <v>1396.8</v>
      </c>
      <c r="U28" s="174">
        <f t="shared" si="18"/>
        <v>1474.3999999999999</v>
      </c>
      <c r="V28" s="178">
        <f t="shared" si="18"/>
        <v>1552</v>
      </c>
    </row>
    <row r="29" spans="1:22" x14ac:dyDescent="0.2">
      <c r="A29" s="231">
        <v>1700</v>
      </c>
      <c r="B29" s="231" t="s">
        <v>49</v>
      </c>
      <c r="C29" s="231">
        <v>1.29</v>
      </c>
      <c r="D29" s="282">
        <v>118</v>
      </c>
      <c r="E29" s="270"/>
      <c r="F29" s="177">
        <f t="shared" si="17"/>
        <v>472</v>
      </c>
      <c r="G29" s="174">
        <f t="shared" si="18"/>
        <v>590</v>
      </c>
      <c r="H29" s="174">
        <f t="shared" si="18"/>
        <v>708</v>
      </c>
      <c r="I29" s="174">
        <f t="shared" si="18"/>
        <v>826</v>
      </c>
      <c r="J29" s="174">
        <f t="shared" si="18"/>
        <v>944</v>
      </c>
      <c r="K29" s="174">
        <f t="shared" si="18"/>
        <v>1062</v>
      </c>
      <c r="L29" s="174">
        <f t="shared" si="18"/>
        <v>1180</v>
      </c>
      <c r="M29" s="174">
        <f t="shared" si="18"/>
        <v>1298</v>
      </c>
      <c r="N29" s="174">
        <f t="shared" si="18"/>
        <v>1416</v>
      </c>
      <c r="O29" s="174">
        <f t="shared" si="18"/>
        <v>1534</v>
      </c>
      <c r="P29" s="174">
        <f t="shared" si="18"/>
        <v>1652</v>
      </c>
      <c r="Q29" s="174">
        <f t="shared" si="18"/>
        <v>1770</v>
      </c>
      <c r="R29" s="174">
        <f t="shared" si="18"/>
        <v>1888</v>
      </c>
      <c r="S29" s="174">
        <f t="shared" si="18"/>
        <v>2006</v>
      </c>
      <c r="T29" s="174">
        <f t="shared" si="18"/>
        <v>2124</v>
      </c>
      <c r="U29" s="174">
        <f t="shared" si="18"/>
        <v>2242</v>
      </c>
      <c r="V29" s="178">
        <f t="shared" si="18"/>
        <v>2360</v>
      </c>
    </row>
    <row r="30" spans="1:22" x14ac:dyDescent="0.2">
      <c r="A30" s="231">
        <v>1800</v>
      </c>
      <c r="B30" s="231" t="s">
        <v>48</v>
      </c>
      <c r="C30" s="231">
        <v>1.29</v>
      </c>
      <c r="D30" s="282">
        <v>81.900000000000006</v>
      </c>
      <c r="E30" s="270"/>
      <c r="F30" s="177">
        <f t="shared" si="17"/>
        <v>327.60000000000002</v>
      </c>
      <c r="G30" s="174">
        <f t="shared" si="18"/>
        <v>409.5</v>
      </c>
      <c r="H30" s="174">
        <f t="shared" si="18"/>
        <v>491.40000000000003</v>
      </c>
      <c r="I30" s="174">
        <f t="shared" si="18"/>
        <v>573.30000000000007</v>
      </c>
      <c r="J30" s="174">
        <f t="shared" si="18"/>
        <v>655.20000000000005</v>
      </c>
      <c r="K30" s="174">
        <f t="shared" si="18"/>
        <v>737.1</v>
      </c>
      <c r="L30" s="174">
        <f t="shared" si="18"/>
        <v>819</v>
      </c>
      <c r="M30" s="174">
        <f t="shared" si="18"/>
        <v>900.90000000000009</v>
      </c>
      <c r="N30" s="174">
        <f t="shared" si="18"/>
        <v>982.80000000000007</v>
      </c>
      <c r="O30" s="174">
        <f t="shared" si="18"/>
        <v>1064.7</v>
      </c>
      <c r="P30" s="174">
        <f t="shared" si="18"/>
        <v>1146.6000000000001</v>
      </c>
      <c r="Q30" s="174">
        <f t="shared" si="18"/>
        <v>1228.5</v>
      </c>
      <c r="R30" s="174">
        <f t="shared" si="18"/>
        <v>1310.4000000000001</v>
      </c>
      <c r="S30" s="174">
        <f t="shared" si="18"/>
        <v>1392.3000000000002</v>
      </c>
      <c r="T30" s="174">
        <f t="shared" si="18"/>
        <v>1474.2</v>
      </c>
      <c r="U30" s="174">
        <f t="shared" si="18"/>
        <v>1556.1000000000001</v>
      </c>
      <c r="V30" s="178">
        <f t="shared" si="18"/>
        <v>1638</v>
      </c>
    </row>
    <row r="31" spans="1:22" x14ac:dyDescent="0.2">
      <c r="A31" s="231">
        <v>1800</v>
      </c>
      <c r="B31" s="231" t="s">
        <v>49</v>
      </c>
      <c r="C31" s="231">
        <v>1.29</v>
      </c>
      <c r="D31" s="282">
        <v>123</v>
      </c>
      <c r="E31" s="270"/>
      <c r="F31" s="177">
        <f t="shared" si="17"/>
        <v>492</v>
      </c>
      <c r="G31" s="174">
        <f t="shared" si="18"/>
        <v>615</v>
      </c>
      <c r="H31" s="174">
        <f t="shared" si="18"/>
        <v>738</v>
      </c>
      <c r="I31" s="174">
        <f t="shared" si="18"/>
        <v>861</v>
      </c>
      <c r="J31" s="174">
        <f t="shared" si="18"/>
        <v>984</v>
      </c>
      <c r="K31" s="174">
        <f t="shared" si="18"/>
        <v>1107</v>
      </c>
      <c r="L31" s="174">
        <f t="shared" si="18"/>
        <v>1230</v>
      </c>
      <c r="M31" s="174">
        <f t="shared" si="18"/>
        <v>1353</v>
      </c>
      <c r="N31" s="174">
        <f t="shared" si="18"/>
        <v>1476</v>
      </c>
      <c r="O31" s="174">
        <f t="shared" si="18"/>
        <v>1599</v>
      </c>
      <c r="P31" s="174">
        <f t="shared" si="18"/>
        <v>1722</v>
      </c>
      <c r="Q31" s="174">
        <f t="shared" si="18"/>
        <v>1845</v>
      </c>
      <c r="R31" s="174">
        <f t="shared" si="18"/>
        <v>1968</v>
      </c>
      <c r="S31" s="174">
        <f t="shared" si="18"/>
        <v>2091</v>
      </c>
      <c r="T31" s="174">
        <f t="shared" si="18"/>
        <v>2214</v>
      </c>
      <c r="U31" s="174">
        <f t="shared" ref="G31:V39" si="19">(($D$6/50)^$C31)*(U$13*$D31)</f>
        <v>2337</v>
      </c>
      <c r="V31" s="178">
        <f t="shared" si="19"/>
        <v>2460</v>
      </c>
    </row>
    <row r="32" spans="1:22" x14ac:dyDescent="0.2">
      <c r="A32" s="231">
        <v>1900</v>
      </c>
      <c r="B32" s="231" t="s">
        <v>48</v>
      </c>
      <c r="C32" s="231">
        <v>1.3</v>
      </c>
      <c r="D32" s="282">
        <v>86.3</v>
      </c>
      <c r="E32" s="270"/>
      <c r="F32" s="177">
        <f t="shared" si="17"/>
        <v>345.2</v>
      </c>
      <c r="G32" s="174">
        <f t="shared" si="19"/>
        <v>431.5</v>
      </c>
      <c r="H32" s="174">
        <f t="shared" si="19"/>
        <v>517.79999999999995</v>
      </c>
      <c r="I32" s="174">
        <f t="shared" si="19"/>
        <v>604.1</v>
      </c>
      <c r="J32" s="174">
        <f t="shared" si="19"/>
        <v>690.4</v>
      </c>
      <c r="K32" s="174">
        <f t="shared" si="19"/>
        <v>776.69999999999993</v>
      </c>
      <c r="L32" s="174">
        <f t="shared" si="19"/>
        <v>863</v>
      </c>
      <c r="M32" s="174">
        <f t="shared" si="19"/>
        <v>949.3</v>
      </c>
      <c r="N32" s="174">
        <f t="shared" si="19"/>
        <v>1035.5999999999999</v>
      </c>
      <c r="O32" s="174">
        <f t="shared" si="19"/>
        <v>1121.8999999999999</v>
      </c>
      <c r="P32" s="174">
        <f t="shared" si="19"/>
        <v>1208.2</v>
      </c>
      <c r="Q32" s="174">
        <f t="shared" si="19"/>
        <v>1294.5</v>
      </c>
      <c r="R32" s="174">
        <f t="shared" si="19"/>
        <v>1380.8</v>
      </c>
      <c r="S32" s="174">
        <f t="shared" si="19"/>
        <v>1467.1</v>
      </c>
      <c r="T32" s="174">
        <f t="shared" si="19"/>
        <v>1553.3999999999999</v>
      </c>
      <c r="U32" s="174">
        <f t="shared" si="19"/>
        <v>1639.7</v>
      </c>
      <c r="V32" s="178">
        <f t="shared" si="19"/>
        <v>1726</v>
      </c>
    </row>
    <row r="33" spans="1:22" x14ac:dyDescent="0.2">
      <c r="A33" s="231">
        <v>1900</v>
      </c>
      <c r="B33" s="231" t="s">
        <v>49</v>
      </c>
      <c r="C33" s="231">
        <v>1.29</v>
      </c>
      <c r="D33" s="282">
        <v>128</v>
      </c>
      <c r="E33" s="270"/>
      <c r="F33" s="177">
        <f t="shared" si="17"/>
        <v>512</v>
      </c>
      <c r="G33" s="174">
        <f t="shared" si="19"/>
        <v>640</v>
      </c>
      <c r="H33" s="174">
        <f t="shared" si="19"/>
        <v>768</v>
      </c>
      <c r="I33" s="174">
        <f t="shared" si="19"/>
        <v>896</v>
      </c>
      <c r="J33" s="174">
        <f t="shared" si="19"/>
        <v>1024</v>
      </c>
      <c r="K33" s="174">
        <f t="shared" si="19"/>
        <v>1152</v>
      </c>
      <c r="L33" s="174">
        <f t="shared" si="19"/>
        <v>1280</v>
      </c>
      <c r="M33" s="174">
        <f t="shared" si="19"/>
        <v>1408</v>
      </c>
      <c r="N33" s="174">
        <f t="shared" si="19"/>
        <v>1536</v>
      </c>
      <c r="O33" s="174">
        <f t="shared" si="19"/>
        <v>1664</v>
      </c>
      <c r="P33" s="174">
        <f t="shared" si="19"/>
        <v>1792</v>
      </c>
      <c r="Q33" s="174">
        <f t="shared" si="19"/>
        <v>1920</v>
      </c>
      <c r="R33" s="174">
        <f t="shared" si="19"/>
        <v>2048</v>
      </c>
      <c r="S33" s="174">
        <f t="shared" si="19"/>
        <v>2176</v>
      </c>
      <c r="T33" s="174">
        <f t="shared" si="19"/>
        <v>2304</v>
      </c>
      <c r="U33" s="174">
        <f t="shared" si="19"/>
        <v>2432</v>
      </c>
      <c r="V33" s="178">
        <f t="shared" si="19"/>
        <v>2560</v>
      </c>
    </row>
    <row r="34" spans="1:22" x14ac:dyDescent="0.2">
      <c r="A34" s="231">
        <v>2000</v>
      </c>
      <c r="B34" s="231" t="s">
        <v>48</v>
      </c>
      <c r="C34" s="231">
        <v>1.3</v>
      </c>
      <c r="D34" s="282">
        <v>90.7</v>
      </c>
      <c r="E34" s="270"/>
      <c r="F34" s="177">
        <f t="shared" si="17"/>
        <v>362.8</v>
      </c>
      <c r="G34" s="174">
        <f t="shared" si="19"/>
        <v>453.5</v>
      </c>
      <c r="H34" s="174">
        <f t="shared" si="19"/>
        <v>544.20000000000005</v>
      </c>
      <c r="I34" s="174">
        <f t="shared" si="19"/>
        <v>634.9</v>
      </c>
      <c r="J34" s="174">
        <f t="shared" si="19"/>
        <v>725.6</v>
      </c>
      <c r="K34" s="174">
        <f t="shared" si="19"/>
        <v>816.30000000000007</v>
      </c>
      <c r="L34" s="174">
        <f t="shared" si="19"/>
        <v>907</v>
      </c>
      <c r="M34" s="174">
        <f t="shared" si="19"/>
        <v>997.7</v>
      </c>
      <c r="N34" s="174">
        <f t="shared" si="19"/>
        <v>1088.4000000000001</v>
      </c>
      <c r="O34" s="174">
        <f t="shared" si="19"/>
        <v>1179.1000000000001</v>
      </c>
      <c r="P34" s="174">
        <f t="shared" si="19"/>
        <v>1269.8</v>
      </c>
      <c r="Q34" s="174">
        <f t="shared" si="19"/>
        <v>1360.5</v>
      </c>
      <c r="R34" s="174">
        <f t="shared" si="19"/>
        <v>1451.2</v>
      </c>
      <c r="S34" s="174">
        <f t="shared" si="19"/>
        <v>1541.9</v>
      </c>
      <c r="T34" s="174">
        <f t="shared" si="19"/>
        <v>1632.6000000000001</v>
      </c>
      <c r="U34" s="174">
        <f t="shared" si="19"/>
        <v>1723.3</v>
      </c>
      <c r="V34" s="178">
        <f t="shared" si="19"/>
        <v>1814</v>
      </c>
    </row>
    <row r="35" spans="1:22" x14ac:dyDescent="0.2">
      <c r="A35" s="231">
        <v>2000</v>
      </c>
      <c r="B35" s="231" t="s">
        <v>49</v>
      </c>
      <c r="C35" s="231">
        <v>1.29</v>
      </c>
      <c r="D35" s="282">
        <v>133</v>
      </c>
      <c r="E35" s="270"/>
      <c r="F35" s="177">
        <f t="shared" si="17"/>
        <v>532</v>
      </c>
      <c r="G35" s="174">
        <f t="shared" si="19"/>
        <v>665</v>
      </c>
      <c r="H35" s="174">
        <f t="shared" si="19"/>
        <v>798</v>
      </c>
      <c r="I35" s="174">
        <f t="shared" si="19"/>
        <v>931</v>
      </c>
      <c r="J35" s="174">
        <f t="shared" si="19"/>
        <v>1064</v>
      </c>
      <c r="K35" s="174">
        <f t="shared" si="19"/>
        <v>1197</v>
      </c>
      <c r="L35" s="174">
        <f t="shared" si="19"/>
        <v>1330</v>
      </c>
      <c r="M35" s="174">
        <f t="shared" si="19"/>
        <v>1463</v>
      </c>
      <c r="N35" s="174">
        <f t="shared" si="19"/>
        <v>1596</v>
      </c>
      <c r="O35" s="174">
        <f t="shared" si="19"/>
        <v>1729</v>
      </c>
      <c r="P35" s="174">
        <f t="shared" si="19"/>
        <v>1862</v>
      </c>
      <c r="Q35" s="174">
        <f t="shared" si="19"/>
        <v>1995</v>
      </c>
      <c r="R35" s="174">
        <f t="shared" si="19"/>
        <v>2128</v>
      </c>
      <c r="S35" s="174">
        <f t="shared" si="19"/>
        <v>2261</v>
      </c>
      <c r="T35" s="174">
        <f t="shared" si="19"/>
        <v>2394</v>
      </c>
      <c r="U35" s="174">
        <f t="shared" si="19"/>
        <v>2527</v>
      </c>
      <c r="V35" s="178">
        <f t="shared" si="19"/>
        <v>2660</v>
      </c>
    </row>
    <row r="36" spans="1:22" x14ac:dyDescent="0.2">
      <c r="A36" s="231">
        <v>2100</v>
      </c>
      <c r="B36" s="231" t="s">
        <v>48</v>
      </c>
      <c r="C36" s="231">
        <v>1.3</v>
      </c>
      <c r="D36" s="282">
        <v>95.1</v>
      </c>
      <c r="E36" s="270"/>
      <c r="F36" s="177">
        <f t="shared" si="17"/>
        <v>380.4</v>
      </c>
      <c r="G36" s="174">
        <f t="shared" si="19"/>
        <v>475.5</v>
      </c>
      <c r="H36" s="174">
        <f t="shared" si="19"/>
        <v>570.59999999999991</v>
      </c>
      <c r="I36" s="174">
        <f t="shared" si="19"/>
        <v>665.69999999999993</v>
      </c>
      <c r="J36" s="174">
        <f t="shared" si="19"/>
        <v>760.8</v>
      </c>
      <c r="K36" s="174">
        <f t="shared" si="19"/>
        <v>855.9</v>
      </c>
      <c r="L36" s="174">
        <f t="shared" si="19"/>
        <v>951</v>
      </c>
      <c r="M36" s="174">
        <f t="shared" si="19"/>
        <v>1046.0999999999999</v>
      </c>
      <c r="N36" s="174">
        <f t="shared" si="19"/>
        <v>1141.1999999999998</v>
      </c>
      <c r="O36" s="174">
        <f t="shared" si="19"/>
        <v>1236.3</v>
      </c>
      <c r="P36" s="174">
        <f t="shared" si="19"/>
        <v>1331.3999999999999</v>
      </c>
      <c r="Q36" s="174">
        <f t="shared" si="19"/>
        <v>1426.5</v>
      </c>
      <c r="R36" s="174">
        <f t="shared" si="19"/>
        <v>1521.6</v>
      </c>
      <c r="S36" s="174">
        <f t="shared" si="19"/>
        <v>1616.6999999999998</v>
      </c>
      <c r="T36" s="174">
        <f t="shared" si="19"/>
        <v>1711.8</v>
      </c>
      <c r="U36" s="174">
        <f t="shared" si="19"/>
        <v>1806.8999999999999</v>
      </c>
      <c r="V36" s="178">
        <f t="shared" si="19"/>
        <v>1902</v>
      </c>
    </row>
    <row r="37" spans="1:22" x14ac:dyDescent="0.2">
      <c r="A37" s="231">
        <v>2100</v>
      </c>
      <c r="B37" s="231" t="s">
        <v>49</v>
      </c>
      <c r="C37" s="231">
        <v>1.28</v>
      </c>
      <c r="D37" s="282">
        <v>137</v>
      </c>
      <c r="E37" s="270"/>
      <c r="F37" s="177">
        <f t="shared" si="17"/>
        <v>548</v>
      </c>
      <c r="G37" s="174">
        <f t="shared" si="19"/>
        <v>685</v>
      </c>
      <c r="H37" s="174">
        <f t="shared" si="19"/>
        <v>822</v>
      </c>
      <c r="I37" s="174">
        <f t="shared" si="19"/>
        <v>959</v>
      </c>
      <c r="J37" s="174">
        <f t="shared" si="19"/>
        <v>1096</v>
      </c>
      <c r="K37" s="174">
        <f t="shared" si="19"/>
        <v>1233</v>
      </c>
      <c r="L37" s="174">
        <f t="shared" si="19"/>
        <v>1370</v>
      </c>
      <c r="M37" s="174">
        <f t="shared" si="19"/>
        <v>1507</v>
      </c>
      <c r="N37" s="174">
        <f t="shared" si="19"/>
        <v>1644</v>
      </c>
      <c r="O37" s="174">
        <f t="shared" si="19"/>
        <v>1781</v>
      </c>
      <c r="P37" s="174">
        <f t="shared" si="19"/>
        <v>1918</v>
      </c>
      <c r="Q37" s="174">
        <f t="shared" si="19"/>
        <v>2055</v>
      </c>
      <c r="R37" s="174">
        <f t="shared" si="19"/>
        <v>2192</v>
      </c>
      <c r="S37" s="174">
        <f t="shared" si="19"/>
        <v>2329</v>
      </c>
      <c r="T37" s="174">
        <f t="shared" si="19"/>
        <v>2466</v>
      </c>
      <c r="U37" s="174">
        <f t="shared" si="19"/>
        <v>2603</v>
      </c>
      <c r="V37" s="178">
        <f t="shared" si="19"/>
        <v>2740</v>
      </c>
    </row>
    <row r="38" spans="1:22" x14ac:dyDescent="0.2">
      <c r="A38" s="231">
        <v>2200</v>
      </c>
      <c r="B38" s="231" t="s">
        <v>48</v>
      </c>
      <c r="C38" s="231">
        <v>1.3</v>
      </c>
      <c r="D38" s="282">
        <v>99.5</v>
      </c>
      <c r="E38" s="270"/>
      <c r="F38" s="177">
        <f t="shared" si="17"/>
        <v>398</v>
      </c>
      <c r="G38" s="174">
        <f t="shared" si="19"/>
        <v>497.5</v>
      </c>
      <c r="H38" s="174">
        <f t="shared" si="19"/>
        <v>597</v>
      </c>
      <c r="I38" s="174">
        <f t="shared" si="19"/>
        <v>696.5</v>
      </c>
      <c r="J38" s="174">
        <f t="shared" si="19"/>
        <v>796</v>
      </c>
      <c r="K38" s="174">
        <f t="shared" si="19"/>
        <v>895.5</v>
      </c>
      <c r="L38" s="174">
        <f t="shared" si="19"/>
        <v>995</v>
      </c>
      <c r="M38" s="174">
        <f t="shared" si="19"/>
        <v>1094.5</v>
      </c>
      <c r="N38" s="174">
        <f t="shared" si="19"/>
        <v>1194</v>
      </c>
      <c r="O38" s="174">
        <f t="shared" si="19"/>
        <v>1293.5</v>
      </c>
      <c r="P38" s="174">
        <f t="shared" si="19"/>
        <v>1393</v>
      </c>
      <c r="Q38" s="174">
        <f t="shared" si="19"/>
        <v>1492.5</v>
      </c>
      <c r="R38" s="174">
        <f t="shared" si="19"/>
        <v>1592</v>
      </c>
      <c r="S38" s="174">
        <f t="shared" si="19"/>
        <v>1691.5</v>
      </c>
      <c r="T38" s="174">
        <f t="shared" si="19"/>
        <v>1791</v>
      </c>
      <c r="U38" s="174">
        <f t="shared" si="19"/>
        <v>1890.5</v>
      </c>
      <c r="V38" s="178">
        <f t="shared" si="19"/>
        <v>1990</v>
      </c>
    </row>
    <row r="39" spans="1:22" ht="15" thickBot="1" x14ac:dyDescent="0.25">
      <c r="A39" s="245">
        <v>2200</v>
      </c>
      <c r="B39" s="245" t="s">
        <v>49</v>
      </c>
      <c r="C39" s="245">
        <v>1.28</v>
      </c>
      <c r="D39" s="285">
        <v>142</v>
      </c>
      <c r="E39" s="274"/>
      <c r="F39" s="179">
        <f t="shared" si="17"/>
        <v>568</v>
      </c>
      <c r="G39" s="180">
        <f t="shared" si="19"/>
        <v>710</v>
      </c>
      <c r="H39" s="180">
        <f t="shared" si="19"/>
        <v>852</v>
      </c>
      <c r="I39" s="180">
        <f t="shared" si="19"/>
        <v>994</v>
      </c>
      <c r="J39" s="180">
        <f t="shared" si="19"/>
        <v>1136</v>
      </c>
      <c r="K39" s="180">
        <f t="shared" si="19"/>
        <v>1278</v>
      </c>
      <c r="L39" s="180">
        <f t="shared" si="19"/>
        <v>1420</v>
      </c>
      <c r="M39" s="180">
        <f t="shared" si="19"/>
        <v>1562</v>
      </c>
      <c r="N39" s="180">
        <f t="shared" si="19"/>
        <v>1704</v>
      </c>
      <c r="O39" s="180">
        <f t="shared" si="19"/>
        <v>1846</v>
      </c>
      <c r="P39" s="180">
        <f t="shared" si="19"/>
        <v>1988</v>
      </c>
      <c r="Q39" s="180">
        <f t="shared" si="19"/>
        <v>2130</v>
      </c>
      <c r="R39" s="180">
        <f t="shared" si="19"/>
        <v>2272</v>
      </c>
      <c r="S39" s="180">
        <f t="shared" si="19"/>
        <v>2414</v>
      </c>
      <c r="T39" s="180">
        <f t="shared" si="19"/>
        <v>2556</v>
      </c>
      <c r="U39" s="180">
        <f t="shared" si="19"/>
        <v>2698</v>
      </c>
      <c r="V39" s="240">
        <f t="shared" si="19"/>
        <v>2840</v>
      </c>
    </row>
    <row r="40" spans="1:22" x14ac:dyDescent="0.2">
      <c r="A40" s="189"/>
      <c r="B40" s="190"/>
      <c r="C40" s="189"/>
      <c r="D40" s="191"/>
    </row>
    <row r="41" spans="1:22" x14ac:dyDescent="0.2">
      <c r="A41" s="193" t="s">
        <v>55</v>
      </c>
      <c r="B41" s="190"/>
      <c r="C41" s="189"/>
      <c r="D41" s="191"/>
    </row>
    <row r="42" spans="1:22" ht="15" thickBot="1" x14ac:dyDescent="0.25">
      <c r="A42" s="189"/>
      <c r="B42" s="190"/>
      <c r="C42" s="189"/>
      <c r="D42" s="191"/>
    </row>
    <row r="43" spans="1:22" ht="43.5" thickBot="1" x14ac:dyDescent="0.25">
      <c r="A43" s="309" t="s">
        <v>19</v>
      </c>
      <c r="B43" s="309" t="s">
        <v>1</v>
      </c>
      <c r="C43" s="309" t="s">
        <v>18</v>
      </c>
      <c r="D43" s="309" t="s">
        <v>46</v>
      </c>
      <c r="E43" s="277" t="s">
        <v>6</v>
      </c>
      <c r="F43" s="196">
        <f>F44*40</f>
        <v>160</v>
      </c>
      <c r="G43" s="197">
        <f t="shared" ref="G43:T43" si="20">G44*40</f>
        <v>200</v>
      </c>
      <c r="H43" s="197">
        <f t="shared" si="20"/>
        <v>240</v>
      </c>
      <c r="I43" s="197">
        <f t="shared" si="20"/>
        <v>280</v>
      </c>
      <c r="J43" s="197">
        <f t="shared" si="20"/>
        <v>320</v>
      </c>
      <c r="K43" s="197">
        <f t="shared" si="20"/>
        <v>360</v>
      </c>
      <c r="L43" s="197">
        <f t="shared" si="20"/>
        <v>400</v>
      </c>
      <c r="M43" s="197">
        <f t="shared" si="20"/>
        <v>440</v>
      </c>
      <c r="N43" s="197">
        <f t="shared" si="20"/>
        <v>480</v>
      </c>
      <c r="O43" s="197">
        <f t="shared" si="20"/>
        <v>520</v>
      </c>
      <c r="P43" s="197">
        <f t="shared" si="20"/>
        <v>560</v>
      </c>
      <c r="Q43" s="197">
        <f t="shared" si="20"/>
        <v>600</v>
      </c>
      <c r="R43" s="197">
        <f t="shared" si="20"/>
        <v>640</v>
      </c>
      <c r="S43" s="197">
        <f t="shared" si="20"/>
        <v>680</v>
      </c>
      <c r="T43" s="198">
        <f t="shared" si="20"/>
        <v>720</v>
      </c>
      <c r="U43" s="168"/>
      <c r="V43" s="168"/>
    </row>
    <row r="44" spans="1:22" hidden="1" x14ac:dyDescent="0.2">
      <c r="A44" s="231" t="s">
        <v>10</v>
      </c>
      <c r="B44" s="231"/>
      <c r="C44" s="620" t="s">
        <v>7</v>
      </c>
      <c r="D44" s="231" t="s">
        <v>8</v>
      </c>
      <c r="E44" s="621"/>
      <c r="F44" s="232">
        <v>4</v>
      </c>
      <c r="G44" s="236">
        <v>5</v>
      </c>
      <c r="H44" s="236">
        <v>6</v>
      </c>
      <c r="I44" s="236">
        <v>7</v>
      </c>
      <c r="J44" s="236">
        <v>8</v>
      </c>
      <c r="K44" s="236">
        <v>9</v>
      </c>
      <c r="L44" s="236">
        <v>10</v>
      </c>
      <c r="M44" s="236">
        <v>11</v>
      </c>
      <c r="N44" s="236">
        <v>12</v>
      </c>
      <c r="O44" s="236">
        <v>13</v>
      </c>
      <c r="P44" s="236">
        <v>14</v>
      </c>
      <c r="Q44" s="236">
        <v>15</v>
      </c>
      <c r="R44" s="236">
        <v>16</v>
      </c>
      <c r="S44" s="236">
        <v>17</v>
      </c>
      <c r="T44" s="236">
        <v>18</v>
      </c>
      <c r="U44" s="168"/>
      <c r="V44" s="168"/>
    </row>
    <row r="45" spans="1:22" x14ac:dyDescent="0.2">
      <c r="A45" s="231">
        <v>1000</v>
      </c>
      <c r="B45" s="231" t="s">
        <v>50</v>
      </c>
      <c r="C45" s="231">
        <v>1.28</v>
      </c>
      <c r="D45" s="282">
        <v>69.099999999999994</v>
      </c>
      <c r="E45" s="270"/>
      <c r="F45" s="177">
        <f t="shared" ref="F45:T54" si="21">(($D$6/50)^$C45)*(F$44*$D45)</f>
        <v>276.39999999999998</v>
      </c>
      <c r="G45" s="174">
        <f t="shared" si="21"/>
        <v>345.5</v>
      </c>
      <c r="H45" s="174">
        <f t="shared" si="21"/>
        <v>414.59999999999997</v>
      </c>
      <c r="I45" s="174">
        <f t="shared" si="21"/>
        <v>483.69999999999993</v>
      </c>
      <c r="J45" s="174">
        <f t="shared" si="21"/>
        <v>552.79999999999995</v>
      </c>
      <c r="K45" s="174">
        <f t="shared" si="21"/>
        <v>621.9</v>
      </c>
      <c r="L45" s="174">
        <f t="shared" si="21"/>
        <v>691</v>
      </c>
      <c r="M45" s="174">
        <f t="shared" si="21"/>
        <v>760.09999999999991</v>
      </c>
      <c r="N45" s="174">
        <f t="shared" si="21"/>
        <v>829.19999999999993</v>
      </c>
      <c r="O45" s="174">
        <f t="shared" si="21"/>
        <v>898.3</v>
      </c>
      <c r="P45" s="174">
        <f t="shared" si="21"/>
        <v>967.39999999999986</v>
      </c>
      <c r="Q45" s="174">
        <f t="shared" si="21"/>
        <v>1036.5</v>
      </c>
      <c r="R45" s="174">
        <f t="shared" si="21"/>
        <v>1105.5999999999999</v>
      </c>
      <c r="S45" s="174">
        <f t="shared" si="21"/>
        <v>1174.6999999999998</v>
      </c>
      <c r="T45" s="178">
        <f t="shared" si="21"/>
        <v>1243.8</v>
      </c>
      <c r="U45" s="304"/>
      <c r="V45" s="304"/>
    </row>
    <row r="46" spans="1:22" x14ac:dyDescent="0.2">
      <c r="A46" s="231">
        <v>1000</v>
      </c>
      <c r="B46" s="231" t="s">
        <v>51</v>
      </c>
      <c r="C46" s="231">
        <v>1.31</v>
      </c>
      <c r="D46" s="282">
        <v>118</v>
      </c>
      <c r="E46" s="270"/>
      <c r="F46" s="177">
        <f t="shared" si="21"/>
        <v>472</v>
      </c>
      <c r="G46" s="174">
        <f t="shared" si="21"/>
        <v>590</v>
      </c>
      <c r="H46" s="174">
        <f t="shared" si="21"/>
        <v>708</v>
      </c>
      <c r="I46" s="174">
        <f t="shared" si="21"/>
        <v>826</v>
      </c>
      <c r="J46" s="174">
        <f t="shared" si="21"/>
        <v>944</v>
      </c>
      <c r="K46" s="174">
        <f t="shared" si="21"/>
        <v>1062</v>
      </c>
      <c r="L46" s="174">
        <f t="shared" si="21"/>
        <v>1180</v>
      </c>
      <c r="M46" s="174">
        <f t="shared" si="21"/>
        <v>1298</v>
      </c>
      <c r="N46" s="174">
        <f t="shared" si="21"/>
        <v>1416</v>
      </c>
      <c r="O46" s="174">
        <f t="shared" si="21"/>
        <v>1534</v>
      </c>
      <c r="P46" s="174">
        <f t="shared" si="21"/>
        <v>1652</v>
      </c>
      <c r="Q46" s="174">
        <f t="shared" si="21"/>
        <v>1770</v>
      </c>
      <c r="R46" s="174">
        <f t="shared" si="21"/>
        <v>1888</v>
      </c>
      <c r="S46" s="174">
        <f t="shared" si="21"/>
        <v>2006</v>
      </c>
      <c r="T46" s="178">
        <f t="shared" si="21"/>
        <v>2124</v>
      </c>
      <c r="U46" s="304"/>
      <c r="V46" s="304"/>
    </row>
    <row r="47" spans="1:22" x14ac:dyDescent="0.2">
      <c r="A47" s="231">
        <v>1100</v>
      </c>
      <c r="B47" s="231" t="s">
        <v>50</v>
      </c>
      <c r="C47" s="231">
        <v>1.28</v>
      </c>
      <c r="D47" s="282">
        <v>75.2</v>
      </c>
      <c r="E47" s="270"/>
      <c r="F47" s="177">
        <f t="shared" si="21"/>
        <v>300.8</v>
      </c>
      <c r="G47" s="174">
        <f t="shared" si="21"/>
        <v>376</v>
      </c>
      <c r="H47" s="174">
        <f t="shared" si="21"/>
        <v>451.20000000000005</v>
      </c>
      <c r="I47" s="174">
        <f t="shared" si="21"/>
        <v>526.4</v>
      </c>
      <c r="J47" s="174">
        <f t="shared" si="21"/>
        <v>601.6</v>
      </c>
      <c r="K47" s="174">
        <f t="shared" si="21"/>
        <v>676.80000000000007</v>
      </c>
      <c r="L47" s="174">
        <f t="shared" si="21"/>
        <v>752</v>
      </c>
      <c r="M47" s="174">
        <f t="shared" si="21"/>
        <v>827.2</v>
      </c>
      <c r="N47" s="174">
        <f t="shared" si="21"/>
        <v>902.40000000000009</v>
      </c>
      <c r="O47" s="174">
        <f t="shared" si="21"/>
        <v>977.6</v>
      </c>
      <c r="P47" s="174">
        <f t="shared" si="21"/>
        <v>1052.8</v>
      </c>
      <c r="Q47" s="174">
        <f t="shared" si="21"/>
        <v>1128</v>
      </c>
      <c r="R47" s="174">
        <f t="shared" si="21"/>
        <v>1203.2</v>
      </c>
      <c r="S47" s="174">
        <f t="shared" si="21"/>
        <v>1278.4000000000001</v>
      </c>
      <c r="T47" s="178">
        <f t="shared" si="21"/>
        <v>1353.6000000000001</v>
      </c>
      <c r="U47" s="304"/>
      <c r="V47" s="304"/>
    </row>
    <row r="48" spans="1:22" x14ac:dyDescent="0.2">
      <c r="A48" s="231">
        <v>1100</v>
      </c>
      <c r="B48" s="231" t="s">
        <v>51</v>
      </c>
      <c r="C48" s="231">
        <v>1.31</v>
      </c>
      <c r="D48" s="282">
        <v>128</v>
      </c>
      <c r="E48" s="270"/>
      <c r="F48" s="177">
        <f t="shared" si="21"/>
        <v>512</v>
      </c>
      <c r="G48" s="174">
        <f t="shared" si="21"/>
        <v>640</v>
      </c>
      <c r="H48" s="174">
        <f t="shared" si="21"/>
        <v>768</v>
      </c>
      <c r="I48" s="174">
        <f t="shared" si="21"/>
        <v>896</v>
      </c>
      <c r="J48" s="174">
        <f t="shared" si="21"/>
        <v>1024</v>
      </c>
      <c r="K48" s="174">
        <f t="shared" si="21"/>
        <v>1152</v>
      </c>
      <c r="L48" s="174">
        <f t="shared" si="21"/>
        <v>1280</v>
      </c>
      <c r="M48" s="174">
        <f t="shared" si="21"/>
        <v>1408</v>
      </c>
      <c r="N48" s="174">
        <f t="shared" si="21"/>
        <v>1536</v>
      </c>
      <c r="O48" s="174">
        <f t="shared" si="21"/>
        <v>1664</v>
      </c>
      <c r="P48" s="174">
        <f t="shared" si="21"/>
        <v>1792</v>
      </c>
      <c r="Q48" s="174">
        <f t="shared" si="21"/>
        <v>1920</v>
      </c>
      <c r="R48" s="174">
        <f t="shared" si="21"/>
        <v>2048</v>
      </c>
      <c r="S48" s="174">
        <f t="shared" si="21"/>
        <v>2176</v>
      </c>
      <c r="T48" s="178">
        <f t="shared" si="21"/>
        <v>2304</v>
      </c>
      <c r="U48" s="304"/>
      <c r="V48" s="304"/>
    </row>
    <row r="49" spans="1:22" x14ac:dyDescent="0.2">
      <c r="A49" s="231">
        <v>1200</v>
      </c>
      <c r="B49" s="231" t="s">
        <v>50</v>
      </c>
      <c r="C49" s="231">
        <v>1.28</v>
      </c>
      <c r="D49" s="282">
        <v>81.2</v>
      </c>
      <c r="E49" s="270"/>
      <c r="F49" s="177">
        <f t="shared" si="21"/>
        <v>324.8</v>
      </c>
      <c r="G49" s="174">
        <f t="shared" si="21"/>
        <v>406</v>
      </c>
      <c r="H49" s="174">
        <f t="shared" si="21"/>
        <v>487.20000000000005</v>
      </c>
      <c r="I49" s="174">
        <f t="shared" si="21"/>
        <v>568.4</v>
      </c>
      <c r="J49" s="174">
        <f t="shared" si="21"/>
        <v>649.6</v>
      </c>
      <c r="K49" s="174">
        <f t="shared" si="21"/>
        <v>730.80000000000007</v>
      </c>
      <c r="L49" s="174">
        <f t="shared" si="21"/>
        <v>812</v>
      </c>
      <c r="M49" s="174">
        <f t="shared" si="21"/>
        <v>893.2</v>
      </c>
      <c r="N49" s="174">
        <f t="shared" si="21"/>
        <v>974.40000000000009</v>
      </c>
      <c r="O49" s="174">
        <f t="shared" si="21"/>
        <v>1055.6000000000001</v>
      </c>
      <c r="P49" s="174">
        <f t="shared" si="21"/>
        <v>1136.8</v>
      </c>
      <c r="Q49" s="174">
        <f t="shared" si="21"/>
        <v>1218</v>
      </c>
      <c r="R49" s="174">
        <f t="shared" si="21"/>
        <v>1299.2</v>
      </c>
      <c r="S49" s="174">
        <f t="shared" si="21"/>
        <v>1380.4</v>
      </c>
      <c r="T49" s="178">
        <f t="shared" si="21"/>
        <v>1461.6000000000001</v>
      </c>
      <c r="U49" s="304"/>
      <c r="V49" s="304"/>
    </row>
    <row r="50" spans="1:22" x14ac:dyDescent="0.2">
      <c r="A50" s="231">
        <v>1200</v>
      </c>
      <c r="B50" s="231" t="s">
        <v>51</v>
      </c>
      <c r="C50" s="231">
        <v>1.31</v>
      </c>
      <c r="D50" s="282">
        <v>139</v>
      </c>
      <c r="E50" s="270"/>
      <c r="F50" s="177">
        <f t="shared" si="21"/>
        <v>556</v>
      </c>
      <c r="G50" s="174">
        <f t="shared" si="21"/>
        <v>695</v>
      </c>
      <c r="H50" s="174">
        <f t="shared" si="21"/>
        <v>834</v>
      </c>
      <c r="I50" s="174">
        <f t="shared" si="21"/>
        <v>973</v>
      </c>
      <c r="J50" s="174">
        <f t="shared" si="21"/>
        <v>1112</v>
      </c>
      <c r="K50" s="174">
        <f t="shared" si="21"/>
        <v>1251</v>
      </c>
      <c r="L50" s="174">
        <f t="shared" si="21"/>
        <v>1390</v>
      </c>
      <c r="M50" s="174">
        <f t="shared" si="21"/>
        <v>1529</v>
      </c>
      <c r="N50" s="174">
        <f t="shared" si="21"/>
        <v>1668</v>
      </c>
      <c r="O50" s="174">
        <f t="shared" si="21"/>
        <v>1807</v>
      </c>
      <c r="P50" s="174">
        <f t="shared" si="21"/>
        <v>1946</v>
      </c>
      <c r="Q50" s="174">
        <f t="shared" si="21"/>
        <v>2085</v>
      </c>
      <c r="R50" s="174">
        <f t="shared" si="21"/>
        <v>2224</v>
      </c>
      <c r="S50" s="174">
        <f t="shared" si="21"/>
        <v>2363</v>
      </c>
      <c r="T50" s="178">
        <f t="shared" si="21"/>
        <v>2502</v>
      </c>
      <c r="U50" s="304"/>
      <c r="V50" s="304"/>
    </row>
    <row r="51" spans="1:22" x14ac:dyDescent="0.2">
      <c r="A51" s="231">
        <v>1300</v>
      </c>
      <c r="B51" s="231" t="s">
        <v>50</v>
      </c>
      <c r="C51" s="231">
        <v>1.29</v>
      </c>
      <c r="D51" s="282">
        <v>87.3</v>
      </c>
      <c r="E51" s="270"/>
      <c r="F51" s="177">
        <f t="shared" si="21"/>
        <v>349.2</v>
      </c>
      <c r="G51" s="174">
        <f t="shared" si="21"/>
        <v>436.5</v>
      </c>
      <c r="H51" s="174">
        <f t="shared" si="21"/>
        <v>523.79999999999995</v>
      </c>
      <c r="I51" s="174">
        <f t="shared" si="21"/>
        <v>611.1</v>
      </c>
      <c r="J51" s="174">
        <f t="shared" si="21"/>
        <v>698.4</v>
      </c>
      <c r="K51" s="174">
        <f t="shared" si="21"/>
        <v>785.69999999999993</v>
      </c>
      <c r="L51" s="174">
        <f t="shared" si="21"/>
        <v>873</v>
      </c>
      <c r="M51" s="174">
        <f t="shared" si="21"/>
        <v>960.3</v>
      </c>
      <c r="N51" s="174">
        <f t="shared" si="21"/>
        <v>1047.5999999999999</v>
      </c>
      <c r="O51" s="174">
        <f t="shared" si="21"/>
        <v>1134.8999999999999</v>
      </c>
      <c r="P51" s="174">
        <f t="shared" si="21"/>
        <v>1222.2</v>
      </c>
      <c r="Q51" s="174">
        <f t="shared" si="21"/>
        <v>1309.5</v>
      </c>
      <c r="R51" s="174">
        <f t="shared" si="21"/>
        <v>1396.8</v>
      </c>
      <c r="S51" s="174">
        <f t="shared" si="21"/>
        <v>1484.1</v>
      </c>
      <c r="T51" s="178">
        <f t="shared" si="21"/>
        <v>1571.3999999999999</v>
      </c>
      <c r="U51" s="304"/>
      <c r="V51" s="304"/>
    </row>
    <row r="52" spans="1:22" x14ac:dyDescent="0.2">
      <c r="A52" s="231">
        <v>1300</v>
      </c>
      <c r="B52" s="231" t="s">
        <v>51</v>
      </c>
      <c r="C52" s="231">
        <v>1.31</v>
      </c>
      <c r="D52" s="282">
        <v>149</v>
      </c>
      <c r="E52" s="270"/>
      <c r="F52" s="177">
        <f t="shared" si="21"/>
        <v>596</v>
      </c>
      <c r="G52" s="174">
        <f t="shared" si="21"/>
        <v>745</v>
      </c>
      <c r="H52" s="174">
        <f t="shared" si="21"/>
        <v>894</v>
      </c>
      <c r="I52" s="174">
        <f t="shared" si="21"/>
        <v>1043</v>
      </c>
      <c r="J52" s="174">
        <f t="shared" si="21"/>
        <v>1192</v>
      </c>
      <c r="K52" s="174">
        <f t="shared" si="21"/>
        <v>1341</v>
      </c>
      <c r="L52" s="174">
        <f t="shared" si="21"/>
        <v>1490</v>
      </c>
      <c r="M52" s="174">
        <f t="shared" si="21"/>
        <v>1639</v>
      </c>
      <c r="N52" s="174">
        <f t="shared" si="21"/>
        <v>1788</v>
      </c>
      <c r="O52" s="174">
        <f t="shared" si="21"/>
        <v>1937</v>
      </c>
      <c r="P52" s="174">
        <f t="shared" si="21"/>
        <v>2086</v>
      </c>
      <c r="Q52" s="174">
        <f t="shared" si="21"/>
        <v>2235</v>
      </c>
      <c r="R52" s="174">
        <f t="shared" si="21"/>
        <v>2384</v>
      </c>
      <c r="S52" s="174">
        <f t="shared" si="21"/>
        <v>2533</v>
      </c>
      <c r="T52" s="178">
        <f t="shared" si="21"/>
        <v>2682</v>
      </c>
      <c r="U52" s="304"/>
      <c r="V52" s="304"/>
    </row>
    <row r="53" spans="1:22" x14ac:dyDescent="0.2">
      <c r="A53" s="231">
        <v>1400</v>
      </c>
      <c r="B53" s="231" t="s">
        <v>50</v>
      </c>
      <c r="C53" s="231">
        <v>1.29</v>
      </c>
      <c r="D53" s="282">
        <v>93.3</v>
      </c>
      <c r="E53" s="270"/>
      <c r="F53" s="177">
        <f t="shared" si="21"/>
        <v>373.2</v>
      </c>
      <c r="G53" s="174">
        <f t="shared" si="21"/>
        <v>466.5</v>
      </c>
      <c r="H53" s="174">
        <f t="shared" si="21"/>
        <v>559.79999999999995</v>
      </c>
      <c r="I53" s="174">
        <f t="shared" si="21"/>
        <v>653.1</v>
      </c>
      <c r="J53" s="174">
        <f t="shared" si="21"/>
        <v>746.4</v>
      </c>
      <c r="K53" s="174">
        <f t="shared" si="21"/>
        <v>839.69999999999993</v>
      </c>
      <c r="L53" s="174">
        <f t="shared" si="21"/>
        <v>933</v>
      </c>
      <c r="M53" s="174">
        <f t="shared" si="21"/>
        <v>1026.3</v>
      </c>
      <c r="N53" s="174">
        <f t="shared" si="21"/>
        <v>1119.5999999999999</v>
      </c>
      <c r="O53" s="174">
        <f t="shared" si="21"/>
        <v>1212.8999999999999</v>
      </c>
      <c r="P53" s="174">
        <f t="shared" si="21"/>
        <v>1306.2</v>
      </c>
      <c r="Q53" s="174">
        <f t="shared" si="21"/>
        <v>1399.5</v>
      </c>
      <c r="R53" s="174">
        <f t="shared" si="21"/>
        <v>1492.8</v>
      </c>
      <c r="S53" s="174">
        <f t="shared" si="21"/>
        <v>1586.1</v>
      </c>
      <c r="T53" s="178">
        <f t="shared" si="21"/>
        <v>1679.3999999999999</v>
      </c>
      <c r="U53" s="304"/>
      <c r="V53" s="304"/>
    </row>
    <row r="54" spans="1:22" x14ac:dyDescent="0.2">
      <c r="A54" s="231">
        <v>1400</v>
      </c>
      <c r="B54" s="231" t="s">
        <v>51</v>
      </c>
      <c r="C54" s="231">
        <v>1.32</v>
      </c>
      <c r="D54" s="282">
        <v>159</v>
      </c>
      <c r="E54" s="270"/>
      <c r="F54" s="177">
        <f t="shared" si="21"/>
        <v>636</v>
      </c>
      <c r="G54" s="174">
        <f t="shared" si="21"/>
        <v>795</v>
      </c>
      <c r="H54" s="174">
        <f t="shared" si="21"/>
        <v>954</v>
      </c>
      <c r="I54" s="174">
        <f t="shared" si="21"/>
        <v>1113</v>
      </c>
      <c r="J54" s="174">
        <f t="shared" si="21"/>
        <v>1272</v>
      </c>
      <c r="K54" s="174">
        <f t="shared" si="21"/>
        <v>1431</v>
      </c>
      <c r="L54" s="174">
        <f t="shared" si="21"/>
        <v>1590</v>
      </c>
      <c r="M54" s="174">
        <f t="shared" si="21"/>
        <v>1749</v>
      </c>
      <c r="N54" s="174">
        <f t="shared" si="21"/>
        <v>1908</v>
      </c>
      <c r="O54" s="174">
        <f t="shared" si="21"/>
        <v>2067</v>
      </c>
      <c r="P54" s="174">
        <f t="shared" si="21"/>
        <v>2226</v>
      </c>
      <c r="Q54" s="174">
        <f t="shared" si="21"/>
        <v>2385</v>
      </c>
      <c r="R54" s="174">
        <f t="shared" si="21"/>
        <v>2544</v>
      </c>
      <c r="S54" s="174">
        <f t="shared" si="21"/>
        <v>2703</v>
      </c>
      <c r="T54" s="178">
        <f t="shared" si="21"/>
        <v>2862</v>
      </c>
      <c r="U54" s="304"/>
      <c r="V54" s="304"/>
    </row>
    <row r="55" spans="1:22" x14ac:dyDescent="0.2">
      <c r="A55" s="231">
        <v>1500</v>
      </c>
      <c r="B55" s="231" t="s">
        <v>50</v>
      </c>
      <c r="C55" s="231">
        <v>1.29</v>
      </c>
      <c r="D55" s="282">
        <v>99.4</v>
      </c>
      <c r="E55" s="270"/>
      <c r="F55" s="177">
        <f t="shared" ref="F55:T64" si="22">(($D$6/50)^$C55)*(F$44*$D55)</f>
        <v>397.6</v>
      </c>
      <c r="G55" s="174">
        <f t="shared" si="22"/>
        <v>497</v>
      </c>
      <c r="H55" s="174">
        <f t="shared" si="22"/>
        <v>596.40000000000009</v>
      </c>
      <c r="I55" s="174">
        <f t="shared" si="22"/>
        <v>695.80000000000007</v>
      </c>
      <c r="J55" s="174">
        <f t="shared" si="22"/>
        <v>795.2</v>
      </c>
      <c r="K55" s="174">
        <f t="shared" si="22"/>
        <v>894.6</v>
      </c>
      <c r="L55" s="174">
        <f t="shared" si="22"/>
        <v>994</v>
      </c>
      <c r="M55" s="174">
        <f t="shared" si="22"/>
        <v>1093.4000000000001</v>
      </c>
      <c r="N55" s="174">
        <f t="shared" si="22"/>
        <v>1192.8000000000002</v>
      </c>
      <c r="O55" s="174">
        <f t="shared" si="22"/>
        <v>1292.2</v>
      </c>
      <c r="P55" s="174">
        <f t="shared" si="22"/>
        <v>1391.6000000000001</v>
      </c>
      <c r="Q55" s="174">
        <f t="shared" si="22"/>
        <v>1491</v>
      </c>
      <c r="R55" s="174">
        <f t="shared" si="22"/>
        <v>1590.4</v>
      </c>
      <c r="S55" s="174">
        <f t="shared" si="22"/>
        <v>1689.8000000000002</v>
      </c>
      <c r="T55" s="178">
        <f t="shared" si="22"/>
        <v>1789.2</v>
      </c>
      <c r="U55" s="304"/>
      <c r="V55" s="304"/>
    </row>
    <row r="56" spans="1:22" x14ac:dyDescent="0.2">
      <c r="A56" s="231">
        <v>1500</v>
      </c>
      <c r="B56" s="231" t="s">
        <v>51</v>
      </c>
      <c r="C56" s="231">
        <v>1.32</v>
      </c>
      <c r="D56" s="282">
        <v>170</v>
      </c>
      <c r="E56" s="270"/>
      <c r="F56" s="177">
        <f t="shared" si="22"/>
        <v>680</v>
      </c>
      <c r="G56" s="174">
        <f t="shared" si="22"/>
        <v>850</v>
      </c>
      <c r="H56" s="174">
        <f t="shared" si="22"/>
        <v>1020</v>
      </c>
      <c r="I56" s="174">
        <f t="shared" si="22"/>
        <v>1190</v>
      </c>
      <c r="J56" s="174">
        <f t="shared" si="22"/>
        <v>1360</v>
      </c>
      <c r="K56" s="174">
        <f t="shared" si="22"/>
        <v>1530</v>
      </c>
      <c r="L56" s="174">
        <f t="shared" si="22"/>
        <v>1700</v>
      </c>
      <c r="M56" s="174">
        <f t="shared" si="22"/>
        <v>1870</v>
      </c>
      <c r="N56" s="174">
        <f t="shared" si="22"/>
        <v>2040</v>
      </c>
      <c r="O56" s="174">
        <f t="shared" si="22"/>
        <v>2210</v>
      </c>
      <c r="P56" s="174">
        <f t="shared" si="22"/>
        <v>2380</v>
      </c>
      <c r="Q56" s="174">
        <f t="shared" si="22"/>
        <v>2550</v>
      </c>
      <c r="R56" s="174">
        <f t="shared" si="22"/>
        <v>2720</v>
      </c>
      <c r="S56" s="174">
        <f t="shared" si="22"/>
        <v>2890</v>
      </c>
      <c r="T56" s="178">
        <f t="shared" si="22"/>
        <v>3060</v>
      </c>
      <c r="U56" s="304"/>
      <c r="V56" s="304"/>
    </row>
    <row r="57" spans="1:22" x14ac:dyDescent="0.2">
      <c r="A57" s="231">
        <v>1600</v>
      </c>
      <c r="B57" s="231" t="s">
        <v>50</v>
      </c>
      <c r="C57" s="231">
        <v>1.29</v>
      </c>
      <c r="D57" s="282">
        <v>105</v>
      </c>
      <c r="E57" s="270"/>
      <c r="F57" s="177">
        <f t="shared" si="22"/>
        <v>420</v>
      </c>
      <c r="G57" s="174">
        <f t="shared" si="22"/>
        <v>525</v>
      </c>
      <c r="H57" s="174">
        <f t="shared" si="22"/>
        <v>630</v>
      </c>
      <c r="I57" s="174">
        <f t="shared" si="22"/>
        <v>735</v>
      </c>
      <c r="J57" s="174">
        <f t="shared" si="22"/>
        <v>840</v>
      </c>
      <c r="K57" s="174">
        <f t="shared" si="22"/>
        <v>945</v>
      </c>
      <c r="L57" s="174">
        <f t="shared" si="22"/>
        <v>1050</v>
      </c>
      <c r="M57" s="174">
        <f t="shared" si="22"/>
        <v>1155</v>
      </c>
      <c r="N57" s="174">
        <f t="shared" si="22"/>
        <v>1260</v>
      </c>
      <c r="O57" s="174">
        <f t="shared" si="22"/>
        <v>1365</v>
      </c>
      <c r="P57" s="174">
        <f t="shared" si="22"/>
        <v>1470</v>
      </c>
      <c r="Q57" s="174">
        <f t="shared" si="22"/>
        <v>1575</v>
      </c>
      <c r="R57" s="174">
        <f t="shared" si="22"/>
        <v>1680</v>
      </c>
      <c r="S57" s="174">
        <f t="shared" si="22"/>
        <v>1785</v>
      </c>
      <c r="T57" s="178">
        <f t="shared" si="22"/>
        <v>1890</v>
      </c>
      <c r="U57" s="304"/>
      <c r="V57" s="304"/>
    </row>
    <row r="58" spans="1:22" x14ac:dyDescent="0.2">
      <c r="A58" s="231">
        <v>1600</v>
      </c>
      <c r="B58" s="231" t="s">
        <v>51</v>
      </c>
      <c r="C58" s="231">
        <v>1.32</v>
      </c>
      <c r="D58" s="282">
        <v>180</v>
      </c>
      <c r="E58" s="270"/>
      <c r="F58" s="177">
        <f t="shared" si="22"/>
        <v>720</v>
      </c>
      <c r="G58" s="174">
        <f t="shared" si="22"/>
        <v>900</v>
      </c>
      <c r="H58" s="174">
        <f t="shared" si="22"/>
        <v>1080</v>
      </c>
      <c r="I58" s="174">
        <f t="shared" si="22"/>
        <v>1260</v>
      </c>
      <c r="J58" s="174">
        <f t="shared" si="22"/>
        <v>1440</v>
      </c>
      <c r="K58" s="174">
        <f t="shared" si="22"/>
        <v>1620</v>
      </c>
      <c r="L58" s="174">
        <f t="shared" si="22"/>
        <v>1800</v>
      </c>
      <c r="M58" s="174">
        <f t="shared" si="22"/>
        <v>1980</v>
      </c>
      <c r="N58" s="174">
        <f t="shared" si="22"/>
        <v>2160</v>
      </c>
      <c r="O58" s="174">
        <f t="shared" si="22"/>
        <v>2340</v>
      </c>
      <c r="P58" s="174">
        <f t="shared" si="22"/>
        <v>2520</v>
      </c>
      <c r="Q58" s="174">
        <f t="shared" si="22"/>
        <v>2700</v>
      </c>
      <c r="R58" s="174">
        <f t="shared" si="22"/>
        <v>2880</v>
      </c>
      <c r="S58" s="174">
        <f t="shared" si="22"/>
        <v>3060</v>
      </c>
      <c r="T58" s="178">
        <f t="shared" si="22"/>
        <v>3240</v>
      </c>
      <c r="U58" s="304"/>
      <c r="V58" s="304"/>
    </row>
    <row r="59" spans="1:22" x14ac:dyDescent="0.2">
      <c r="A59" s="231">
        <v>1700</v>
      </c>
      <c r="B59" s="231" t="s">
        <v>50</v>
      </c>
      <c r="C59" s="231">
        <v>1.29</v>
      </c>
      <c r="D59" s="282">
        <v>112</v>
      </c>
      <c r="E59" s="270"/>
      <c r="F59" s="177">
        <f t="shared" si="22"/>
        <v>448</v>
      </c>
      <c r="G59" s="174">
        <f t="shared" si="22"/>
        <v>560</v>
      </c>
      <c r="H59" s="174">
        <f t="shared" si="22"/>
        <v>672</v>
      </c>
      <c r="I59" s="174">
        <f t="shared" si="22"/>
        <v>784</v>
      </c>
      <c r="J59" s="174">
        <f t="shared" si="22"/>
        <v>896</v>
      </c>
      <c r="K59" s="174">
        <f t="shared" si="22"/>
        <v>1008</v>
      </c>
      <c r="L59" s="174">
        <f t="shared" si="22"/>
        <v>1120</v>
      </c>
      <c r="M59" s="174">
        <f t="shared" si="22"/>
        <v>1232</v>
      </c>
      <c r="N59" s="174">
        <f t="shared" si="22"/>
        <v>1344</v>
      </c>
      <c r="O59" s="174">
        <f t="shared" si="22"/>
        <v>1456</v>
      </c>
      <c r="P59" s="174">
        <f t="shared" si="22"/>
        <v>1568</v>
      </c>
      <c r="Q59" s="174">
        <f t="shared" si="22"/>
        <v>1680</v>
      </c>
      <c r="R59" s="174">
        <f t="shared" si="22"/>
        <v>1792</v>
      </c>
      <c r="S59" s="174">
        <f t="shared" si="22"/>
        <v>1904</v>
      </c>
      <c r="T59" s="178">
        <f t="shared" si="22"/>
        <v>2016</v>
      </c>
      <c r="U59" s="304"/>
      <c r="V59" s="304"/>
    </row>
    <row r="60" spans="1:22" x14ac:dyDescent="0.2">
      <c r="A60" s="231">
        <v>1700</v>
      </c>
      <c r="B60" s="231" t="s">
        <v>51</v>
      </c>
      <c r="C60" s="231">
        <v>1.32</v>
      </c>
      <c r="D60" s="282">
        <v>190</v>
      </c>
      <c r="E60" s="270"/>
      <c r="F60" s="177">
        <f t="shared" si="22"/>
        <v>760</v>
      </c>
      <c r="G60" s="174">
        <f t="shared" si="22"/>
        <v>950</v>
      </c>
      <c r="H60" s="174">
        <f t="shared" si="22"/>
        <v>1140</v>
      </c>
      <c r="I60" s="174">
        <f t="shared" si="22"/>
        <v>1330</v>
      </c>
      <c r="J60" s="174">
        <f t="shared" si="22"/>
        <v>1520</v>
      </c>
      <c r="K60" s="174">
        <f t="shared" si="22"/>
        <v>1710</v>
      </c>
      <c r="L60" s="174">
        <f t="shared" si="22"/>
        <v>1900</v>
      </c>
      <c r="M60" s="174">
        <f t="shared" si="22"/>
        <v>2090</v>
      </c>
      <c r="N60" s="174">
        <f t="shared" si="22"/>
        <v>2280</v>
      </c>
      <c r="O60" s="174">
        <f t="shared" si="22"/>
        <v>2470</v>
      </c>
      <c r="P60" s="174">
        <f t="shared" si="22"/>
        <v>2660</v>
      </c>
      <c r="Q60" s="174">
        <f t="shared" si="22"/>
        <v>2850</v>
      </c>
      <c r="R60" s="174">
        <f t="shared" si="22"/>
        <v>3040</v>
      </c>
      <c r="S60" s="174">
        <f t="shared" si="22"/>
        <v>3230</v>
      </c>
      <c r="T60" s="178">
        <f t="shared" si="22"/>
        <v>3420</v>
      </c>
      <c r="U60" s="304"/>
      <c r="V60" s="304"/>
    </row>
    <row r="61" spans="1:22" x14ac:dyDescent="0.2">
      <c r="A61" s="231">
        <v>1800</v>
      </c>
      <c r="B61" s="231" t="s">
        <v>50</v>
      </c>
      <c r="C61" s="231">
        <v>1.3</v>
      </c>
      <c r="D61" s="282">
        <v>118</v>
      </c>
      <c r="E61" s="270"/>
      <c r="F61" s="177">
        <f t="shared" si="22"/>
        <v>472</v>
      </c>
      <c r="G61" s="174">
        <f t="shared" si="22"/>
        <v>590</v>
      </c>
      <c r="H61" s="174">
        <f t="shared" si="22"/>
        <v>708</v>
      </c>
      <c r="I61" s="174">
        <f t="shared" si="22"/>
        <v>826</v>
      </c>
      <c r="J61" s="174">
        <f t="shared" si="22"/>
        <v>944</v>
      </c>
      <c r="K61" s="174">
        <f t="shared" si="22"/>
        <v>1062</v>
      </c>
      <c r="L61" s="174">
        <f t="shared" si="22"/>
        <v>1180</v>
      </c>
      <c r="M61" s="174">
        <f t="shared" si="22"/>
        <v>1298</v>
      </c>
      <c r="N61" s="174">
        <f t="shared" si="22"/>
        <v>1416</v>
      </c>
      <c r="O61" s="174">
        <f t="shared" si="22"/>
        <v>1534</v>
      </c>
      <c r="P61" s="174">
        <f t="shared" si="22"/>
        <v>1652</v>
      </c>
      <c r="Q61" s="174">
        <f t="shared" si="22"/>
        <v>1770</v>
      </c>
      <c r="R61" s="174">
        <f t="shared" si="22"/>
        <v>1888</v>
      </c>
      <c r="S61" s="174">
        <f t="shared" si="22"/>
        <v>2006</v>
      </c>
      <c r="T61" s="178">
        <f t="shared" si="22"/>
        <v>2124</v>
      </c>
      <c r="U61" s="304"/>
      <c r="V61" s="304"/>
    </row>
    <row r="62" spans="1:22" x14ac:dyDescent="0.2">
      <c r="A62" s="231">
        <v>1800</v>
      </c>
      <c r="B62" s="231" t="s">
        <v>51</v>
      </c>
      <c r="C62" s="231">
        <v>1.33</v>
      </c>
      <c r="D62" s="282">
        <v>201</v>
      </c>
      <c r="E62" s="270"/>
      <c r="F62" s="177">
        <f t="shared" si="22"/>
        <v>804</v>
      </c>
      <c r="G62" s="174">
        <f t="shared" si="22"/>
        <v>1005</v>
      </c>
      <c r="H62" s="174">
        <f t="shared" si="22"/>
        <v>1206</v>
      </c>
      <c r="I62" s="174">
        <f t="shared" si="22"/>
        <v>1407</v>
      </c>
      <c r="J62" s="174">
        <f t="shared" si="22"/>
        <v>1608</v>
      </c>
      <c r="K62" s="174">
        <f t="shared" si="22"/>
        <v>1809</v>
      </c>
      <c r="L62" s="174">
        <f t="shared" si="22"/>
        <v>2010</v>
      </c>
      <c r="M62" s="174">
        <f t="shared" si="22"/>
        <v>2211</v>
      </c>
      <c r="N62" s="174">
        <f t="shared" si="22"/>
        <v>2412</v>
      </c>
      <c r="O62" s="174">
        <f t="shared" si="22"/>
        <v>2613</v>
      </c>
      <c r="P62" s="174">
        <f t="shared" si="22"/>
        <v>2814</v>
      </c>
      <c r="Q62" s="174">
        <f t="shared" si="22"/>
        <v>3015</v>
      </c>
      <c r="R62" s="174">
        <f t="shared" si="22"/>
        <v>3216</v>
      </c>
      <c r="S62" s="174">
        <f t="shared" si="22"/>
        <v>3417</v>
      </c>
      <c r="T62" s="178">
        <f t="shared" si="22"/>
        <v>3618</v>
      </c>
      <c r="U62" s="304"/>
      <c r="V62" s="304"/>
    </row>
    <row r="63" spans="1:22" x14ac:dyDescent="0.2">
      <c r="A63" s="231">
        <v>1900</v>
      </c>
      <c r="B63" s="231" t="s">
        <v>50</v>
      </c>
      <c r="C63" s="231">
        <v>1.3</v>
      </c>
      <c r="D63" s="282">
        <v>124</v>
      </c>
      <c r="E63" s="270"/>
      <c r="F63" s="177">
        <f t="shared" si="22"/>
        <v>496</v>
      </c>
      <c r="G63" s="174">
        <f t="shared" si="22"/>
        <v>620</v>
      </c>
      <c r="H63" s="174">
        <f t="shared" si="22"/>
        <v>744</v>
      </c>
      <c r="I63" s="174">
        <f t="shared" si="22"/>
        <v>868</v>
      </c>
      <c r="J63" s="174">
        <f t="shared" si="22"/>
        <v>992</v>
      </c>
      <c r="K63" s="174">
        <f t="shared" si="22"/>
        <v>1116</v>
      </c>
      <c r="L63" s="174">
        <f t="shared" si="22"/>
        <v>1240</v>
      </c>
      <c r="M63" s="174">
        <f t="shared" si="22"/>
        <v>1364</v>
      </c>
      <c r="N63" s="174">
        <f t="shared" si="22"/>
        <v>1488</v>
      </c>
      <c r="O63" s="174">
        <f t="shared" si="22"/>
        <v>1612</v>
      </c>
      <c r="P63" s="174">
        <f t="shared" si="22"/>
        <v>1736</v>
      </c>
      <c r="Q63" s="174">
        <f t="shared" si="22"/>
        <v>1860</v>
      </c>
      <c r="R63" s="174">
        <f t="shared" si="22"/>
        <v>1984</v>
      </c>
      <c r="S63" s="174">
        <f t="shared" si="22"/>
        <v>2108</v>
      </c>
      <c r="T63" s="178">
        <f t="shared" si="22"/>
        <v>2232</v>
      </c>
      <c r="U63" s="304"/>
      <c r="V63" s="304"/>
    </row>
    <row r="64" spans="1:22" x14ac:dyDescent="0.2">
      <c r="A64" s="231">
        <v>1900</v>
      </c>
      <c r="B64" s="231" t="s">
        <v>51</v>
      </c>
      <c r="C64" s="231">
        <v>1.33</v>
      </c>
      <c r="D64" s="282">
        <v>211</v>
      </c>
      <c r="E64" s="270"/>
      <c r="F64" s="177">
        <f t="shared" si="22"/>
        <v>844</v>
      </c>
      <c r="G64" s="174">
        <f t="shared" si="22"/>
        <v>1055</v>
      </c>
      <c r="H64" s="174">
        <f t="shared" si="22"/>
        <v>1266</v>
      </c>
      <c r="I64" s="174">
        <f t="shared" si="22"/>
        <v>1477</v>
      </c>
      <c r="J64" s="174">
        <f t="shared" si="22"/>
        <v>1688</v>
      </c>
      <c r="K64" s="174">
        <f t="shared" si="22"/>
        <v>1899</v>
      </c>
      <c r="L64" s="174">
        <f t="shared" si="22"/>
        <v>2110</v>
      </c>
      <c r="M64" s="174">
        <f t="shared" si="22"/>
        <v>2321</v>
      </c>
      <c r="N64" s="174">
        <f t="shared" si="22"/>
        <v>2532</v>
      </c>
      <c r="O64" s="174">
        <f t="shared" si="22"/>
        <v>2743</v>
      </c>
      <c r="P64" s="174">
        <f t="shared" si="22"/>
        <v>2954</v>
      </c>
      <c r="Q64" s="174">
        <f t="shared" si="22"/>
        <v>3165</v>
      </c>
      <c r="R64" s="174">
        <f t="shared" si="22"/>
        <v>3376</v>
      </c>
      <c r="S64" s="174">
        <f t="shared" si="22"/>
        <v>3587</v>
      </c>
      <c r="T64" s="178">
        <f t="shared" si="22"/>
        <v>3798</v>
      </c>
      <c r="U64" s="304"/>
      <c r="V64" s="304"/>
    </row>
    <row r="65" spans="1:22" x14ac:dyDescent="0.2">
      <c r="A65" s="231">
        <v>2000</v>
      </c>
      <c r="B65" s="231" t="s">
        <v>50</v>
      </c>
      <c r="C65" s="231">
        <v>1.3</v>
      </c>
      <c r="D65" s="282">
        <v>130</v>
      </c>
      <c r="E65" s="270"/>
      <c r="F65" s="177">
        <f t="shared" ref="F65:T70" si="23">(($D$6/50)^$C65)*(F$44*$D65)</f>
        <v>520</v>
      </c>
      <c r="G65" s="174">
        <f t="shared" si="23"/>
        <v>650</v>
      </c>
      <c r="H65" s="174">
        <f t="shared" si="23"/>
        <v>780</v>
      </c>
      <c r="I65" s="174">
        <f t="shared" si="23"/>
        <v>910</v>
      </c>
      <c r="J65" s="174">
        <f t="shared" si="23"/>
        <v>1040</v>
      </c>
      <c r="K65" s="174">
        <f t="shared" si="23"/>
        <v>1170</v>
      </c>
      <c r="L65" s="174">
        <f t="shared" si="23"/>
        <v>1300</v>
      </c>
      <c r="M65" s="174">
        <f t="shared" si="23"/>
        <v>1430</v>
      </c>
      <c r="N65" s="174">
        <f t="shared" si="23"/>
        <v>1560</v>
      </c>
      <c r="O65" s="174">
        <f t="shared" si="23"/>
        <v>1690</v>
      </c>
      <c r="P65" s="174">
        <f t="shared" si="23"/>
        <v>1820</v>
      </c>
      <c r="Q65" s="174">
        <f t="shared" si="23"/>
        <v>1950</v>
      </c>
      <c r="R65" s="174">
        <f t="shared" si="23"/>
        <v>2080</v>
      </c>
      <c r="S65" s="174">
        <f t="shared" si="23"/>
        <v>2210</v>
      </c>
      <c r="T65" s="178">
        <f t="shared" si="23"/>
        <v>2340</v>
      </c>
      <c r="U65" s="304"/>
      <c r="V65" s="304"/>
    </row>
    <row r="66" spans="1:22" x14ac:dyDescent="0.2">
      <c r="A66" s="231">
        <v>2000</v>
      </c>
      <c r="B66" s="231" t="s">
        <v>51</v>
      </c>
      <c r="C66" s="231">
        <v>1.33</v>
      </c>
      <c r="D66" s="282">
        <v>222</v>
      </c>
      <c r="E66" s="270"/>
      <c r="F66" s="177">
        <f t="shared" si="23"/>
        <v>888</v>
      </c>
      <c r="G66" s="174">
        <f t="shared" si="23"/>
        <v>1110</v>
      </c>
      <c r="H66" s="174">
        <f t="shared" si="23"/>
        <v>1332</v>
      </c>
      <c r="I66" s="174">
        <f t="shared" si="23"/>
        <v>1554</v>
      </c>
      <c r="J66" s="174">
        <f t="shared" si="23"/>
        <v>1776</v>
      </c>
      <c r="K66" s="174">
        <f t="shared" si="23"/>
        <v>1998</v>
      </c>
      <c r="L66" s="174">
        <f t="shared" si="23"/>
        <v>2220</v>
      </c>
      <c r="M66" s="174">
        <f t="shared" si="23"/>
        <v>2442</v>
      </c>
      <c r="N66" s="174">
        <f t="shared" si="23"/>
        <v>2664</v>
      </c>
      <c r="O66" s="174">
        <f t="shared" si="23"/>
        <v>2886</v>
      </c>
      <c r="P66" s="174">
        <f t="shared" si="23"/>
        <v>3108</v>
      </c>
      <c r="Q66" s="174">
        <f t="shared" si="23"/>
        <v>3330</v>
      </c>
      <c r="R66" s="174">
        <f t="shared" si="23"/>
        <v>3552</v>
      </c>
      <c r="S66" s="174">
        <f t="shared" si="23"/>
        <v>3774</v>
      </c>
      <c r="T66" s="178">
        <f t="shared" si="23"/>
        <v>3996</v>
      </c>
      <c r="U66" s="304"/>
      <c r="V66" s="304"/>
    </row>
    <row r="67" spans="1:22" x14ac:dyDescent="0.2">
      <c r="A67" s="231">
        <v>2100</v>
      </c>
      <c r="B67" s="231" t="s">
        <v>50</v>
      </c>
      <c r="C67" s="231">
        <v>1.3</v>
      </c>
      <c r="D67" s="282">
        <v>136</v>
      </c>
      <c r="E67" s="270"/>
      <c r="F67" s="177">
        <f t="shared" si="23"/>
        <v>544</v>
      </c>
      <c r="G67" s="174">
        <f t="shared" si="23"/>
        <v>680</v>
      </c>
      <c r="H67" s="174">
        <f t="shared" si="23"/>
        <v>816</v>
      </c>
      <c r="I67" s="174">
        <f t="shared" si="23"/>
        <v>952</v>
      </c>
      <c r="J67" s="174">
        <f t="shared" si="23"/>
        <v>1088</v>
      </c>
      <c r="K67" s="174">
        <f t="shared" si="23"/>
        <v>1224</v>
      </c>
      <c r="L67" s="174">
        <f t="shared" si="23"/>
        <v>1360</v>
      </c>
      <c r="M67" s="174">
        <f t="shared" si="23"/>
        <v>1496</v>
      </c>
      <c r="N67" s="174">
        <f t="shared" si="23"/>
        <v>1632</v>
      </c>
      <c r="O67" s="174">
        <f t="shared" si="23"/>
        <v>1768</v>
      </c>
      <c r="P67" s="174">
        <f t="shared" si="23"/>
        <v>1904</v>
      </c>
      <c r="Q67" s="174">
        <f t="shared" si="23"/>
        <v>2040</v>
      </c>
      <c r="R67" s="174">
        <f t="shared" si="23"/>
        <v>2176</v>
      </c>
      <c r="S67" s="174">
        <f t="shared" si="23"/>
        <v>2312</v>
      </c>
      <c r="T67" s="178">
        <f t="shared" si="23"/>
        <v>2448</v>
      </c>
      <c r="U67" s="304"/>
      <c r="V67" s="304"/>
    </row>
    <row r="68" spans="1:22" x14ac:dyDescent="0.2">
      <c r="A68" s="231">
        <v>2100</v>
      </c>
      <c r="B68" s="231" t="s">
        <v>51</v>
      </c>
      <c r="C68" s="231">
        <v>1.33</v>
      </c>
      <c r="D68" s="282">
        <v>233</v>
      </c>
      <c r="E68" s="270"/>
      <c r="F68" s="177">
        <f t="shared" si="23"/>
        <v>932</v>
      </c>
      <c r="G68" s="174">
        <f t="shared" si="23"/>
        <v>1165</v>
      </c>
      <c r="H68" s="174">
        <f t="shared" si="23"/>
        <v>1398</v>
      </c>
      <c r="I68" s="174">
        <f t="shared" si="23"/>
        <v>1631</v>
      </c>
      <c r="J68" s="174">
        <f t="shared" si="23"/>
        <v>1864</v>
      </c>
      <c r="K68" s="174">
        <f t="shared" si="23"/>
        <v>2097</v>
      </c>
      <c r="L68" s="174">
        <f t="shared" si="23"/>
        <v>2330</v>
      </c>
      <c r="M68" s="174">
        <f t="shared" si="23"/>
        <v>2563</v>
      </c>
      <c r="N68" s="174">
        <f t="shared" si="23"/>
        <v>2796</v>
      </c>
      <c r="O68" s="174">
        <f t="shared" si="23"/>
        <v>3029</v>
      </c>
      <c r="P68" s="174">
        <f t="shared" si="23"/>
        <v>3262</v>
      </c>
      <c r="Q68" s="174">
        <f t="shared" si="23"/>
        <v>3495</v>
      </c>
      <c r="R68" s="174">
        <f t="shared" si="23"/>
        <v>3728</v>
      </c>
      <c r="S68" s="174">
        <f t="shared" si="23"/>
        <v>3961</v>
      </c>
      <c r="T68" s="178">
        <f t="shared" si="23"/>
        <v>4194</v>
      </c>
      <c r="U68" s="304"/>
      <c r="V68" s="304"/>
    </row>
    <row r="69" spans="1:22" x14ac:dyDescent="0.2">
      <c r="A69" s="231">
        <v>2200</v>
      </c>
      <c r="B69" s="231" t="s">
        <v>50</v>
      </c>
      <c r="C69" s="231">
        <v>1.31</v>
      </c>
      <c r="D69" s="282">
        <v>143</v>
      </c>
      <c r="E69" s="270"/>
      <c r="F69" s="177">
        <f t="shared" si="23"/>
        <v>572</v>
      </c>
      <c r="G69" s="174">
        <f t="shared" si="23"/>
        <v>715</v>
      </c>
      <c r="H69" s="174">
        <f t="shared" si="23"/>
        <v>858</v>
      </c>
      <c r="I69" s="174">
        <f t="shared" si="23"/>
        <v>1001</v>
      </c>
      <c r="J69" s="174">
        <f t="shared" si="23"/>
        <v>1144</v>
      </c>
      <c r="K69" s="174">
        <f t="shared" si="23"/>
        <v>1287</v>
      </c>
      <c r="L69" s="174">
        <f t="shared" si="23"/>
        <v>1430</v>
      </c>
      <c r="M69" s="174">
        <f t="shared" si="23"/>
        <v>1573</v>
      </c>
      <c r="N69" s="174">
        <f t="shared" si="23"/>
        <v>1716</v>
      </c>
      <c r="O69" s="174">
        <f t="shared" si="23"/>
        <v>1859</v>
      </c>
      <c r="P69" s="174">
        <f t="shared" si="23"/>
        <v>2002</v>
      </c>
      <c r="Q69" s="174">
        <f t="shared" si="23"/>
        <v>2145</v>
      </c>
      <c r="R69" s="174">
        <f t="shared" si="23"/>
        <v>2288</v>
      </c>
      <c r="S69" s="174">
        <f t="shared" si="23"/>
        <v>2431</v>
      </c>
      <c r="T69" s="178">
        <f t="shared" si="23"/>
        <v>2574</v>
      </c>
      <c r="U69" s="304"/>
      <c r="V69" s="304"/>
    </row>
    <row r="70" spans="1:22" ht="15" thickBot="1" x14ac:dyDescent="0.25">
      <c r="A70" s="245">
        <v>2200</v>
      </c>
      <c r="B70" s="245" t="s">
        <v>51</v>
      </c>
      <c r="C70" s="245">
        <v>1.33</v>
      </c>
      <c r="D70" s="285">
        <v>244</v>
      </c>
      <c r="E70" s="274"/>
      <c r="F70" s="179">
        <f t="shared" si="23"/>
        <v>976</v>
      </c>
      <c r="G70" s="180">
        <f t="shared" si="23"/>
        <v>1220</v>
      </c>
      <c r="H70" s="180">
        <f t="shared" si="23"/>
        <v>1464</v>
      </c>
      <c r="I70" s="180">
        <f t="shared" si="23"/>
        <v>1708</v>
      </c>
      <c r="J70" s="180">
        <f t="shared" si="23"/>
        <v>1952</v>
      </c>
      <c r="K70" s="180">
        <f t="shared" si="23"/>
        <v>2196</v>
      </c>
      <c r="L70" s="180">
        <f t="shared" si="23"/>
        <v>2440</v>
      </c>
      <c r="M70" s="180">
        <f t="shared" si="23"/>
        <v>2684</v>
      </c>
      <c r="N70" s="180">
        <f t="shared" si="23"/>
        <v>2928</v>
      </c>
      <c r="O70" s="180">
        <f t="shared" si="23"/>
        <v>3172</v>
      </c>
      <c r="P70" s="180">
        <f t="shared" si="23"/>
        <v>3416</v>
      </c>
      <c r="Q70" s="180">
        <f t="shared" si="23"/>
        <v>3660</v>
      </c>
      <c r="R70" s="180">
        <f t="shared" si="23"/>
        <v>3904</v>
      </c>
      <c r="S70" s="180">
        <f t="shared" si="23"/>
        <v>4148</v>
      </c>
      <c r="T70" s="240">
        <f t="shared" si="23"/>
        <v>4392</v>
      </c>
      <c r="U70" s="304"/>
      <c r="V70" s="304"/>
    </row>
  </sheetData>
  <sheetProtection algorithmName="SHA-512" hashValue="rW0hw2srmakrwkG09nrcBJbcodsULcCU7HVOuGPhrwrIALuKDZj4IvQVJikuCFWOLKF7bmEZ+h02Hcy7mG1ATQ==" saltValue="+kzxzsGnY+s30TjrUtRzLQ==" spinCount="100000" sheet="1" objects="1" scenarios="1"/>
  <phoneticPr fontId="5" type="noConversion"/>
  <conditionalFormatting sqref="F45:T70">
    <cfRule type="cellIs" dxfId="61" priority="4" stopIfTrue="1" operator="greaterThanOrEqual">
      <formula>$D$8</formula>
    </cfRule>
  </conditionalFormatting>
  <conditionalFormatting sqref="F14:V39">
    <cfRule type="cellIs" dxfId="60" priority="2" stopIfTrue="1" operator="greaterThanOrEqual">
      <formula>$D$8</formula>
    </cfRule>
  </conditionalFormatting>
  <dataValidations count="2">
    <dataValidation type="custom" allowBlank="1" showInputMessage="1" showErrorMessage="1" errorTitle="Return Cannot Exceed Flow" error="Return Temp can not be higher than Flow Temp" sqref="D4" xr:uid="{A6D07E83-9FC3-476A-92B7-4898AB77E265}">
      <formula1>D4&lt;D3</formula1>
    </dataValidation>
    <dataValidation type="custom" allowBlank="1" showInputMessage="1" showErrorMessage="1" errorTitle="Error" error="Flow Temp Too High" sqref="D3" xr:uid="{5689DCB7-57FC-4C7C-BA71-D8AD906F0C1C}">
      <formula1>D3&lt;100.1</formula1>
    </dataValidation>
  </dataValidations>
  <hyperlinks>
    <hyperlink ref="M4" r:id="rId1" xr:uid="{C4A43400-AF2A-4A99-BCD9-29293C33CCF0}"/>
    <hyperlink ref="M5" r:id="rId2" xr:uid="{75B9420F-E8CA-4968-82A2-99822949B6BF}"/>
    <hyperlink ref="Q3:S3" location="Home!A1" display="Home" xr:uid="{54791B7E-0650-45FA-9786-FAB80011141D}"/>
    <hyperlink ref="Q4:S4" r:id="rId3" display="Product Webpage" xr:uid="{9D5833E0-A615-4B5D-A68E-619FC0C57E31}"/>
    <hyperlink ref="Q5:S5" location="Valves!Print_Area" display="Valves" xr:uid="{5BCB5E7F-6616-4DA6-942E-2D9B5E91E442}"/>
  </hyperlinks>
  <pageMargins left="0.7" right="0.7" top="0.75" bottom="0.75" header="0.3" footer="0.3"/>
  <pageSetup paperSize="9" scale="55" orientation="landscape"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C01F5-DC8E-4693-88E3-29C747C60844}">
  <sheetPr codeName="Sheet10"/>
  <dimension ref="A1:Q35"/>
  <sheetViews>
    <sheetView showGridLines="0" zoomScale="85" zoomScaleNormal="85" workbookViewId="0">
      <selection activeCell="P3" sqref="P3"/>
    </sheetView>
  </sheetViews>
  <sheetFormatPr defaultRowHeight="14.25" x14ac:dyDescent="0.2"/>
  <cols>
    <col min="1" max="1" width="9.140625" style="168"/>
    <col min="2" max="2" width="9.85546875" style="168" customWidth="1"/>
    <col min="3" max="3" width="11" style="168" customWidth="1"/>
    <col min="4" max="4" width="16.85546875" style="168" customWidth="1"/>
    <col min="5" max="5" width="9.42578125" style="192" customWidth="1"/>
    <col min="6" max="6" width="8.7109375" style="192" bestFit="1" customWidth="1"/>
    <col min="7" max="7" width="7.85546875" style="192" bestFit="1" customWidth="1"/>
    <col min="8" max="15" width="7.28515625" style="192" customWidth="1"/>
    <col min="16" max="16384" width="9.140625" style="168"/>
  </cols>
  <sheetData>
    <row r="1" spans="1:17" ht="46.5" customHeight="1" thickBot="1" x14ac:dyDescent="0.25">
      <c r="A1" s="265" t="s">
        <v>60</v>
      </c>
    </row>
    <row r="2" spans="1:17" ht="35.25" thickBot="1" x14ac:dyDescent="0.5">
      <c r="A2" s="266"/>
      <c r="F2" s="590"/>
      <c r="G2" s="618" t="s">
        <v>244</v>
      </c>
    </row>
    <row r="3" spans="1:17" ht="15" thickBot="1" x14ac:dyDescent="0.25">
      <c r="A3" s="259" t="s">
        <v>2</v>
      </c>
      <c r="B3" s="260"/>
      <c r="C3" s="261"/>
      <c r="D3" s="81">
        <v>80</v>
      </c>
      <c r="E3" s="264"/>
      <c r="F3" s="591" t="s">
        <v>239</v>
      </c>
      <c r="G3" s="613">
        <v>107</v>
      </c>
      <c r="I3" s="257" t="s">
        <v>26</v>
      </c>
      <c r="J3" s="258"/>
      <c r="K3" s="510" t="s">
        <v>27</v>
      </c>
      <c r="L3" s="511"/>
      <c r="M3" s="511"/>
      <c r="N3" s="512"/>
      <c r="O3" s="267" t="s">
        <v>172</v>
      </c>
      <c r="P3" s="502"/>
      <c r="Q3" s="503"/>
    </row>
    <row r="4" spans="1:17" ht="15" thickBot="1" x14ac:dyDescent="0.25">
      <c r="A4" s="259" t="s">
        <v>3</v>
      </c>
      <c r="B4" s="260"/>
      <c r="C4" s="261"/>
      <c r="D4" s="81">
        <v>60</v>
      </c>
      <c r="F4" s="591" t="s">
        <v>241</v>
      </c>
      <c r="G4" s="614">
        <v>127</v>
      </c>
      <c r="I4" s="262" t="s">
        <v>31</v>
      </c>
      <c r="J4" s="263"/>
      <c r="K4" s="504" t="s">
        <v>28</v>
      </c>
      <c r="L4" s="505"/>
      <c r="M4" s="505"/>
      <c r="N4" s="506"/>
      <c r="O4" s="267" t="s">
        <v>171</v>
      </c>
      <c r="P4" s="502"/>
      <c r="Q4" s="503"/>
    </row>
    <row r="5" spans="1:17" ht="15" thickBot="1" x14ac:dyDescent="0.25">
      <c r="A5" s="259" t="s">
        <v>4</v>
      </c>
      <c r="B5" s="260"/>
      <c r="C5" s="261"/>
      <c r="D5" s="81">
        <v>20</v>
      </c>
      <c r="F5" s="591" t="s">
        <v>242</v>
      </c>
      <c r="G5" s="619">
        <v>157</v>
      </c>
      <c r="I5" s="257" t="s">
        <v>29</v>
      </c>
      <c r="J5" s="258"/>
      <c r="K5" s="507" t="s">
        <v>30</v>
      </c>
      <c r="L5" s="508"/>
      <c r="M5" s="508"/>
      <c r="N5" s="509"/>
      <c r="O5" s="584" t="s">
        <v>209</v>
      </c>
      <c r="P5" s="188"/>
      <c r="Q5" s="188"/>
    </row>
    <row r="6" spans="1:17" ht="15" thickBot="1" x14ac:dyDescent="0.25">
      <c r="A6" s="256"/>
      <c r="B6" s="254"/>
      <c r="C6" s="255" t="s">
        <v>33</v>
      </c>
      <c r="D6" s="187">
        <f>((D3+D4)/2)-D5</f>
        <v>50</v>
      </c>
    </row>
    <row r="7" spans="1:17" ht="15" thickBot="1" x14ac:dyDescent="0.25">
      <c r="A7" s="189"/>
      <c r="B7" s="190"/>
      <c r="C7" s="189"/>
      <c r="D7" s="191"/>
    </row>
    <row r="8" spans="1:17" ht="15" thickBot="1" x14ac:dyDescent="0.25">
      <c r="A8" s="253" t="s">
        <v>25</v>
      </c>
      <c r="B8" s="254"/>
      <c r="C8" s="255"/>
      <c r="D8" s="81">
        <v>1000</v>
      </c>
      <c r="I8" s="305"/>
    </row>
    <row r="9" spans="1:17" x14ac:dyDescent="0.2">
      <c r="A9" s="189"/>
      <c r="B9" s="190"/>
      <c r="C9" s="189"/>
      <c r="D9" s="191"/>
    </row>
    <row r="10" spans="1:17" x14ac:dyDescent="0.2">
      <c r="A10" s="193" t="s">
        <v>34</v>
      </c>
      <c r="B10" s="190"/>
      <c r="C10" s="189"/>
      <c r="D10" s="191"/>
    </row>
    <row r="11" spans="1:17" ht="15" thickBot="1" x14ac:dyDescent="0.25">
      <c r="A11" s="189"/>
      <c r="B11" s="190"/>
      <c r="C11" s="189"/>
      <c r="D11" s="191"/>
    </row>
    <row r="12" spans="1:17" ht="57.75" thickBot="1" x14ac:dyDescent="0.25">
      <c r="A12" s="194" t="s">
        <v>19</v>
      </c>
      <c r="B12" s="194" t="s">
        <v>13</v>
      </c>
      <c r="C12" s="194" t="s">
        <v>18</v>
      </c>
      <c r="D12" s="194" t="s">
        <v>170</v>
      </c>
      <c r="E12" s="276" t="s">
        <v>62</v>
      </c>
      <c r="F12" s="196">
        <v>420</v>
      </c>
      <c r="G12" s="197">
        <v>600</v>
      </c>
      <c r="H12" s="197">
        <v>800</v>
      </c>
      <c r="I12" s="197">
        <v>1000</v>
      </c>
      <c r="J12" s="197">
        <v>1200</v>
      </c>
      <c r="K12" s="197">
        <v>1400</v>
      </c>
      <c r="L12" s="197">
        <v>1600</v>
      </c>
      <c r="M12" s="197">
        <v>1800</v>
      </c>
      <c r="N12" s="197">
        <v>2000</v>
      </c>
      <c r="O12" s="198">
        <v>2200</v>
      </c>
    </row>
    <row r="13" spans="1:17" ht="15" hidden="1" thickBot="1" x14ac:dyDescent="0.25">
      <c r="A13" s="201"/>
      <c r="B13" s="201"/>
      <c r="C13" s="202"/>
      <c r="D13" s="201"/>
      <c r="E13" s="277"/>
      <c r="F13" s="204">
        <v>0.3</v>
      </c>
      <c r="G13" s="204">
        <v>0.4</v>
      </c>
      <c r="H13" s="204">
        <v>0.6</v>
      </c>
      <c r="I13" s="204">
        <v>0.8</v>
      </c>
      <c r="J13" s="204">
        <v>1</v>
      </c>
      <c r="K13" s="204">
        <v>1.2</v>
      </c>
      <c r="L13" s="204">
        <v>1.4</v>
      </c>
      <c r="M13" s="204">
        <v>1.6</v>
      </c>
      <c r="N13" s="204">
        <v>1.8</v>
      </c>
      <c r="O13" s="205">
        <v>2</v>
      </c>
    </row>
    <row r="14" spans="1:17" x14ac:dyDescent="0.2">
      <c r="A14" s="216">
        <v>572</v>
      </c>
      <c r="B14" s="216">
        <v>11</v>
      </c>
      <c r="C14" s="216">
        <v>1.3</v>
      </c>
      <c r="D14" s="226">
        <v>462</v>
      </c>
      <c r="E14" s="281"/>
      <c r="F14" s="228"/>
      <c r="G14" s="170"/>
      <c r="H14" s="171">
        <f>(($D$6/50)^$C14)*(H$13*$D14)</f>
        <v>277.2</v>
      </c>
      <c r="I14" s="171">
        <f t="shared" ref="I14:O23" si="0">(($D$6/50)^$C14)*(I$13*$D14)</f>
        <v>369.6</v>
      </c>
      <c r="J14" s="171">
        <f t="shared" si="0"/>
        <v>462</v>
      </c>
      <c r="K14" s="171">
        <f t="shared" si="0"/>
        <v>554.4</v>
      </c>
      <c r="L14" s="171">
        <f t="shared" si="0"/>
        <v>646.79999999999995</v>
      </c>
      <c r="M14" s="171">
        <f t="shared" si="0"/>
        <v>739.2</v>
      </c>
      <c r="N14" s="171">
        <f t="shared" si="0"/>
        <v>831.6</v>
      </c>
      <c r="O14" s="229"/>
      <c r="P14" s="230"/>
    </row>
    <row r="15" spans="1:17" x14ac:dyDescent="0.2">
      <c r="A15" s="231">
        <v>572</v>
      </c>
      <c r="B15" s="231">
        <v>22</v>
      </c>
      <c r="C15" s="231">
        <v>1.31</v>
      </c>
      <c r="D15" s="237">
        <v>909</v>
      </c>
      <c r="E15" s="270"/>
      <c r="F15" s="173"/>
      <c r="G15" s="175"/>
      <c r="H15" s="174">
        <f t="shared" ref="F15:H23" si="1">(($D$6/50)^$C15)*(H$13*$D15)</f>
        <v>545.4</v>
      </c>
      <c r="I15" s="174">
        <f t="shared" si="0"/>
        <v>727.2</v>
      </c>
      <c r="J15" s="174">
        <f t="shared" si="0"/>
        <v>909</v>
      </c>
      <c r="K15" s="174">
        <f t="shared" si="0"/>
        <v>1090.8</v>
      </c>
      <c r="L15" s="174">
        <f t="shared" si="0"/>
        <v>1272.5999999999999</v>
      </c>
      <c r="M15" s="174">
        <f t="shared" si="0"/>
        <v>1454.4</v>
      </c>
      <c r="N15" s="174">
        <f t="shared" si="0"/>
        <v>1636.2</v>
      </c>
      <c r="O15" s="176"/>
      <c r="P15" s="230"/>
    </row>
    <row r="16" spans="1:17" x14ac:dyDescent="0.2">
      <c r="A16" s="231">
        <v>672</v>
      </c>
      <c r="B16" s="231">
        <v>11</v>
      </c>
      <c r="C16" s="231">
        <v>1.3</v>
      </c>
      <c r="D16" s="237">
        <v>608</v>
      </c>
      <c r="E16" s="270"/>
      <c r="F16" s="173"/>
      <c r="G16" s="174">
        <f t="shared" si="1"/>
        <v>243.20000000000002</v>
      </c>
      <c r="H16" s="174">
        <f t="shared" si="1"/>
        <v>364.8</v>
      </c>
      <c r="I16" s="174">
        <f t="shared" si="0"/>
        <v>486.40000000000003</v>
      </c>
      <c r="J16" s="174">
        <f t="shared" si="0"/>
        <v>608</v>
      </c>
      <c r="K16" s="174">
        <f t="shared" si="0"/>
        <v>729.6</v>
      </c>
      <c r="L16" s="174">
        <f t="shared" si="0"/>
        <v>851.19999999999993</v>
      </c>
      <c r="M16" s="174">
        <f t="shared" si="0"/>
        <v>972.80000000000007</v>
      </c>
      <c r="N16" s="174">
        <f t="shared" si="0"/>
        <v>1094.4000000000001</v>
      </c>
      <c r="O16" s="178">
        <f t="shared" si="0"/>
        <v>1216</v>
      </c>
      <c r="P16" s="230"/>
    </row>
    <row r="17" spans="1:16" x14ac:dyDescent="0.2">
      <c r="A17" s="231">
        <v>672</v>
      </c>
      <c r="B17" s="231">
        <v>21</v>
      </c>
      <c r="C17" s="231">
        <v>1.28</v>
      </c>
      <c r="D17" s="237">
        <v>887</v>
      </c>
      <c r="E17" s="270"/>
      <c r="F17" s="173"/>
      <c r="G17" s="174">
        <f t="shared" si="1"/>
        <v>354.8</v>
      </c>
      <c r="H17" s="174">
        <f t="shared" si="1"/>
        <v>532.19999999999993</v>
      </c>
      <c r="I17" s="174">
        <f t="shared" si="0"/>
        <v>709.6</v>
      </c>
      <c r="J17" s="174">
        <f t="shared" si="0"/>
        <v>887</v>
      </c>
      <c r="K17" s="174">
        <f t="shared" si="0"/>
        <v>1064.3999999999999</v>
      </c>
      <c r="L17" s="174">
        <f t="shared" si="0"/>
        <v>1241.8</v>
      </c>
      <c r="M17" s="174">
        <f t="shared" si="0"/>
        <v>1419.2</v>
      </c>
      <c r="N17" s="174">
        <f t="shared" si="0"/>
        <v>1596.6000000000001</v>
      </c>
      <c r="O17" s="178">
        <f t="shared" si="0"/>
        <v>1774</v>
      </c>
      <c r="P17" s="230"/>
    </row>
    <row r="18" spans="1:16" x14ac:dyDescent="0.2">
      <c r="A18" s="231">
        <v>672</v>
      </c>
      <c r="B18" s="231">
        <v>22</v>
      </c>
      <c r="C18" s="231">
        <v>1.32</v>
      </c>
      <c r="D18" s="237">
        <v>1170</v>
      </c>
      <c r="E18" s="270"/>
      <c r="F18" s="173"/>
      <c r="G18" s="174">
        <f t="shared" si="1"/>
        <v>468</v>
      </c>
      <c r="H18" s="174">
        <f t="shared" si="1"/>
        <v>702</v>
      </c>
      <c r="I18" s="174">
        <f t="shared" si="0"/>
        <v>936</v>
      </c>
      <c r="J18" s="174">
        <f t="shared" si="0"/>
        <v>1170</v>
      </c>
      <c r="K18" s="174">
        <f t="shared" si="0"/>
        <v>1404</v>
      </c>
      <c r="L18" s="174">
        <f t="shared" si="0"/>
        <v>1638</v>
      </c>
      <c r="M18" s="174">
        <f t="shared" si="0"/>
        <v>1872</v>
      </c>
      <c r="N18" s="174">
        <f t="shared" si="0"/>
        <v>2106</v>
      </c>
      <c r="O18" s="178">
        <f t="shared" si="0"/>
        <v>2340</v>
      </c>
      <c r="P18" s="230"/>
    </row>
    <row r="19" spans="1:16" x14ac:dyDescent="0.2">
      <c r="A19" s="231">
        <v>872</v>
      </c>
      <c r="B19" s="231">
        <v>11</v>
      </c>
      <c r="C19" s="231">
        <v>1.3</v>
      </c>
      <c r="D19" s="237">
        <v>883</v>
      </c>
      <c r="E19" s="270"/>
      <c r="F19" s="173"/>
      <c r="G19" s="174">
        <f t="shared" si="1"/>
        <v>353.20000000000005</v>
      </c>
      <c r="H19" s="174">
        <f t="shared" si="1"/>
        <v>529.79999999999995</v>
      </c>
      <c r="I19" s="174">
        <f t="shared" si="0"/>
        <v>706.40000000000009</v>
      </c>
      <c r="J19" s="174">
        <f t="shared" si="0"/>
        <v>883</v>
      </c>
      <c r="K19" s="174">
        <f t="shared" si="0"/>
        <v>1059.5999999999999</v>
      </c>
      <c r="L19" s="174">
        <f t="shared" si="0"/>
        <v>1236.1999999999998</v>
      </c>
      <c r="M19" s="174">
        <f t="shared" si="0"/>
        <v>1412.8000000000002</v>
      </c>
      <c r="N19" s="174">
        <f t="shared" si="0"/>
        <v>1589.4</v>
      </c>
      <c r="O19" s="178">
        <f t="shared" si="0"/>
        <v>1766</v>
      </c>
      <c r="P19" s="230"/>
    </row>
    <row r="20" spans="1:16" x14ac:dyDescent="0.2">
      <c r="A20" s="231">
        <v>872</v>
      </c>
      <c r="B20" s="231">
        <v>21</v>
      </c>
      <c r="C20" s="231">
        <v>1.26</v>
      </c>
      <c r="D20" s="237">
        <v>1208</v>
      </c>
      <c r="E20" s="270"/>
      <c r="F20" s="173"/>
      <c r="G20" s="174">
        <f t="shared" si="1"/>
        <v>483.20000000000005</v>
      </c>
      <c r="H20" s="174">
        <f t="shared" si="1"/>
        <v>724.8</v>
      </c>
      <c r="I20" s="174">
        <f t="shared" si="0"/>
        <v>966.40000000000009</v>
      </c>
      <c r="J20" s="174">
        <f t="shared" si="0"/>
        <v>1208</v>
      </c>
      <c r="K20" s="174">
        <f t="shared" si="0"/>
        <v>1449.6</v>
      </c>
      <c r="L20" s="174">
        <f t="shared" si="0"/>
        <v>1691.1999999999998</v>
      </c>
      <c r="M20" s="174">
        <f t="shared" si="0"/>
        <v>1932.8000000000002</v>
      </c>
      <c r="N20" s="174">
        <f t="shared" si="0"/>
        <v>2174.4</v>
      </c>
      <c r="O20" s="178">
        <f t="shared" si="0"/>
        <v>2416</v>
      </c>
      <c r="P20" s="230"/>
    </row>
    <row r="21" spans="1:16" x14ac:dyDescent="0.2">
      <c r="A21" s="231">
        <v>872</v>
      </c>
      <c r="B21" s="231">
        <v>22</v>
      </c>
      <c r="C21" s="231">
        <v>1.34</v>
      </c>
      <c r="D21" s="237">
        <v>1648</v>
      </c>
      <c r="E21" s="270"/>
      <c r="F21" s="173"/>
      <c r="G21" s="174">
        <f t="shared" si="1"/>
        <v>659.2</v>
      </c>
      <c r="H21" s="174">
        <f t="shared" si="1"/>
        <v>988.8</v>
      </c>
      <c r="I21" s="174">
        <f t="shared" si="0"/>
        <v>1318.4</v>
      </c>
      <c r="J21" s="174">
        <f t="shared" si="0"/>
        <v>1648</v>
      </c>
      <c r="K21" s="174">
        <f t="shared" si="0"/>
        <v>1977.6</v>
      </c>
      <c r="L21" s="174">
        <f t="shared" si="0"/>
        <v>2307.1999999999998</v>
      </c>
      <c r="M21" s="174">
        <f t="shared" si="0"/>
        <v>2636.8</v>
      </c>
      <c r="N21" s="174">
        <f t="shared" si="0"/>
        <v>2966.4</v>
      </c>
      <c r="O21" s="178">
        <f t="shared" si="0"/>
        <v>3296</v>
      </c>
      <c r="P21" s="230"/>
    </row>
    <row r="22" spans="1:16" x14ac:dyDescent="0.2">
      <c r="A22" s="231">
        <v>1022</v>
      </c>
      <c r="B22" s="231">
        <v>21</v>
      </c>
      <c r="C22" s="231">
        <v>1.32</v>
      </c>
      <c r="D22" s="237">
        <v>1178</v>
      </c>
      <c r="E22" s="306"/>
      <c r="F22" s="177">
        <f t="shared" si="1"/>
        <v>353.4</v>
      </c>
      <c r="G22" s="174">
        <f t="shared" si="1"/>
        <v>471.20000000000005</v>
      </c>
      <c r="H22" s="174">
        <f t="shared" si="1"/>
        <v>706.8</v>
      </c>
      <c r="I22" s="174">
        <f t="shared" si="0"/>
        <v>942.40000000000009</v>
      </c>
      <c r="J22" s="174">
        <f t="shared" si="0"/>
        <v>1178</v>
      </c>
      <c r="K22" s="174">
        <f t="shared" si="0"/>
        <v>1413.6</v>
      </c>
      <c r="L22" s="174">
        <f t="shared" si="0"/>
        <v>1649.1999999999998</v>
      </c>
      <c r="M22" s="174">
        <f t="shared" si="0"/>
        <v>1884.8000000000002</v>
      </c>
      <c r="N22" s="174">
        <f t="shared" si="0"/>
        <v>2120.4</v>
      </c>
      <c r="O22" s="176"/>
      <c r="P22" s="230"/>
    </row>
    <row r="23" spans="1:16" ht="15" thickBot="1" x14ac:dyDescent="0.25">
      <c r="A23" s="245">
        <v>1022</v>
      </c>
      <c r="B23" s="245">
        <v>22</v>
      </c>
      <c r="C23" s="245">
        <v>1.36</v>
      </c>
      <c r="D23" s="248">
        <v>1852</v>
      </c>
      <c r="E23" s="307"/>
      <c r="F23" s="179">
        <f t="shared" si="1"/>
        <v>555.6</v>
      </c>
      <c r="G23" s="180">
        <f t="shared" si="1"/>
        <v>740.80000000000007</v>
      </c>
      <c r="H23" s="180">
        <f t="shared" si="1"/>
        <v>1111.2</v>
      </c>
      <c r="I23" s="180">
        <f t="shared" si="0"/>
        <v>1481.6000000000001</v>
      </c>
      <c r="J23" s="180">
        <f t="shared" si="0"/>
        <v>1852</v>
      </c>
      <c r="K23" s="180">
        <f t="shared" si="0"/>
        <v>2222.4</v>
      </c>
      <c r="L23" s="180">
        <f t="shared" si="0"/>
        <v>2592.7999999999997</v>
      </c>
      <c r="M23" s="180">
        <f t="shared" si="0"/>
        <v>2963.2000000000003</v>
      </c>
      <c r="N23" s="180">
        <f t="shared" si="0"/>
        <v>3333.6</v>
      </c>
      <c r="O23" s="182"/>
      <c r="P23" s="230"/>
    </row>
    <row r="25" spans="1:16" x14ac:dyDescent="0.2">
      <c r="A25" s="308" t="s">
        <v>39</v>
      </c>
    </row>
    <row r="26" spans="1:16" ht="15" thickBot="1" x14ac:dyDescent="0.25"/>
    <row r="27" spans="1:16" ht="43.5" thickBot="1" x14ac:dyDescent="0.25">
      <c r="A27" s="309" t="s">
        <v>19</v>
      </c>
      <c r="B27" s="309" t="s">
        <v>13</v>
      </c>
      <c r="C27" s="309" t="s">
        <v>62</v>
      </c>
      <c r="D27" s="309" t="s">
        <v>18</v>
      </c>
      <c r="E27" s="309" t="s">
        <v>35</v>
      </c>
      <c r="F27" s="310"/>
      <c r="G27" s="310"/>
      <c r="H27" s="310"/>
    </row>
    <row r="28" spans="1:16" x14ac:dyDescent="0.2">
      <c r="A28" s="216">
        <v>1772</v>
      </c>
      <c r="B28" s="216">
        <v>22</v>
      </c>
      <c r="C28" s="217">
        <v>420</v>
      </c>
      <c r="D28" s="204">
        <v>1.34</v>
      </c>
      <c r="E28" s="184">
        <f>(($D$6/50)^D28)*Outputs!E124</f>
        <v>884</v>
      </c>
      <c r="F28" s="310"/>
      <c r="G28" s="310"/>
      <c r="H28" s="310"/>
    </row>
    <row r="29" spans="1:16" x14ac:dyDescent="0.2">
      <c r="A29" s="231">
        <v>1772</v>
      </c>
      <c r="B29" s="231">
        <v>22</v>
      </c>
      <c r="C29" s="232">
        <v>570</v>
      </c>
      <c r="D29" s="233">
        <v>1.34</v>
      </c>
      <c r="E29" s="184">
        <f>(($D$6/50)^D29)*Outputs!E125</f>
        <v>1326</v>
      </c>
      <c r="F29" s="311"/>
      <c r="G29" s="311"/>
      <c r="H29" s="311"/>
    </row>
    <row r="30" spans="1:16" x14ac:dyDescent="0.2">
      <c r="A30" s="231">
        <v>1772</v>
      </c>
      <c r="B30" s="231">
        <v>22</v>
      </c>
      <c r="C30" s="232">
        <v>720</v>
      </c>
      <c r="D30" s="233">
        <v>1.34</v>
      </c>
      <c r="E30" s="184">
        <f>(($D$6/50)^D30)*Outputs!E126</f>
        <v>1768</v>
      </c>
      <c r="F30" s="304"/>
      <c r="G30" s="304"/>
      <c r="H30" s="304"/>
    </row>
    <row r="31" spans="1:16" x14ac:dyDescent="0.2">
      <c r="A31" s="231">
        <v>1772</v>
      </c>
      <c r="B31" s="231">
        <v>22</v>
      </c>
      <c r="C31" s="232">
        <v>870</v>
      </c>
      <c r="D31" s="233">
        <v>1.34</v>
      </c>
      <c r="E31" s="184">
        <f>(($D$6/50)^D31)*Outputs!E127</f>
        <v>2210</v>
      </c>
      <c r="F31" s="304"/>
      <c r="G31" s="304"/>
      <c r="H31" s="304"/>
    </row>
    <row r="32" spans="1:16" x14ac:dyDescent="0.2">
      <c r="A32" s="231">
        <v>2072</v>
      </c>
      <c r="B32" s="231">
        <v>22</v>
      </c>
      <c r="C32" s="232">
        <v>420</v>
      </c>
      <c r="D32" s="233">
        <v>1.36</v>
      </c>
      <c r="E32" s="184">
        <f>(($D$6/50)^D32)*Outputs!E128</f>
        <v>1007</v>
      </c>
      <c r="F32" s="304"/>
      <c r="G32" s="304"/>
      <c r="H32" s="304"/>
    </row>
    <row r="33" spans="1:8" x14ac:dyDescent="0.2">
      <c r="A33" s="231">
        <v>2072</v>
      </c>
      <c r="B33" s="231">
        <v>22</v>
      </c>
      <c r="C33" s="232">
        <v>570</v>
      </c>
      <c r="D33" s="233">
        <v>1.36</v>
      </c>
      <c r="E33" s="184">
        <f>(($D$6/50)^D33)*Outputs!E129</f>
        <v>1510</v>
      </c>
      <c r="F33" s="304"/>
      <c r="G33" s="304"/>
      <c r="H33" s="304"/>
    </row>
    <row r="34" spans="1:8" x14ac:dyDescent="0.2">
      <c r="A34" s="231">
        <v>2072</v>
      </c>
      <c r="B34" s="231">
        <v>22</v>
      </c>
      <c r="C34" s="232">
        <v>720</v>
      </c>
      <c r="D34" s="233">
        <v>1.36</v>
      </c>
      <c r="E34" s="184">
        <f>(($D$6/50)^D34)*Outputs!E130</f>
        <v>2013</v>
      </c>
      <c r="F34" s="304"/>
      <c r="G34" s="304"/>
      <c r="H34" s="304"/>
    </row>
    <row r="35" spans="1:8" ht="15" thickBot="1" x14ac:dyDescent="0.25">
      <c r="A35" s="245">
        <v>2072</v>
      </c>
      <c r="B35" s="245">
        <v>22</v>
      </c>
      <c r="C35" s="246">
        <v>870</v>
      </c>
      <c r="D35" s="247">
        <v>1.36</v>
      </c>
      <c r="E35" s="186">
        <f>(($D$6/50)^D35)*Outputs!E131</f>
        <v>2517</v>
      </c>
      <c r="F35" s="304"/>
      <c r="G35" s="304"/>
      <c r="H35" s="304"/>
    </row>
  </sheetData>
  <sheetProtection algorithmName="SHA-512" hashValue="aKk9IWR64vGQRobP9E5XGnSHyL1c9Aj/kcIWW6zcFuuCeOxnrxV4xgAKhe2m+3eFPU6bwWn3+hepjIQKZG6nwQ==" saltValue="96ZUQmpuvIUq8Mb6cxwpHQ==" spinCount="100000" sheet="1" objects="1" scenarios="1"/>
  <conditionalFormatting sqref="E28:E35">
    <cfRule type="cellIs" dxfId="59" priority="6" operator="greaterThanOrEqual">
      <formula>$D$8</formula>
    </cfRule>
  </conditionalFormatting>
  <conditionalFormatting sqref="F30:H35">
    <cfRule type="cellIs" dxfId="58" priority="9" operator="greaterThanOrEqual">
      <formula>$D$8</formula>
    </cfRule>
  </conditionalFormatting>
  <conditionalFormatting sqref="F14:O23">
    <cfRule type="cellIs" dxfId="57" priority="10" operator="greaterThanOrEqual">
      <formula>$D$8</formula>
    </cfRule>
  </conditionalFormatting>
  <dataValidations count="2">
    <dataValidation type="custom" allowBlank="1" showInputMessage="1" showErrorMessage="1" errorTitle="Return Cannot Exceed Flow" error="Return Temp can not be higher than Flow Temp" sqref="D4" xr:uid="{8309272F-46E7-4D40-9444-2C14B280280D}">
      <formula1>D4&lt;D3</formula1>
    </dataValidation>
    <dataValidation type="custom" allowBlank="1" showInputMessage="1" showErrorMessage="1" errorTitle="Error" error="Flow Temp Too High" sqref="D3" xr:uid="{354832FA-D2E3-44EE-8C7B-2C0E85A213C4}">
      <formula1>D3&lt;82.1</formula1>
    </dataValidation>
  </dataValidations>
  <hyperlinks>
    <hyperlink ref="K4" r:id="rId1" xr:uid="{3A597720-05AE-4B07-893B-FBF3026AF59A}"/>
    <hyperlink ref="K5" r:id="rId2" xr:uid="{37E53D3E-EDEA-4EAB-B0B7-E4CEC1350624}"/>
    <hyperlink ref="O3:Q3" location="Home!A1" display="Home" xr:uid="{827052D8-F03E-4B53-A596-736F385EC2E9}"/>
    <hyperlink ref="O5:Q5" location="Valves!Print_Area" display="Valves" xr:uid="{0EDA8FA6-D4DC-421E-B125-5B9E58BB942A}"/>
    <hyperlink ref="O4:Q4" r:id="rId3" display="Product Webpage" xr:uid="{7FE7BE14-05CE-4B9B-88FF-851A2F3B118D}"/>
  </hyperlinks>
  <pageMargins left="0.7" right="0.7" top="0.75" bottom="0.75" header="0.3" footer="0.3"/>
  <pageSetup paperSize="9" scale="65"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82B3F-A37E-4E8C-8BDC-BA90A49C90F4}">
  <sheetPr codeName="Sheet11"/>
  <dimension ref="A1:AD211"/>
  <sheetViews>
    <sheetView showGridLines="0" zoomScale="85" zoomScaleNormal="85" workbookViewId="0">
      <pane xSplit="6" ySplit="11" topLeftCell="G12" activePane="bottomRight" state="frozen"/>
      <selection activeCell="F31" sqref="F31"/>
      <selection pane="topRight" activeCell="F31" sqref="F31"/>
      <selection pane="bottomLeft" activeCell="F31" sqref="F31"/>
      <selection pane="bottomRight" activeCell="D3" sqref="D3"/>
    </sheetView>
  </sheetViews>
  <sheetFormatPr defaultRowHeight="14.25" x14ac:dyDescent="0.2"/>
  <cols>
    <col min="1" max="2" width="9.140625" style="313"/>
    <col min="3" max="3" width="9.7109375" style="313" customWidth="1"/>
    <col min="4" max="4" width="9.85546875" style="313" customWidth="1"/>
    <col min="5" max="5" width="11" style="313" customWidth="1"/>
    <col min="6" max="6" width="16.5703125" style="313" customWidth="1"/>
    <col min="7" max="7" width="9.85546875" style="314" customWidth="1"/>
    <col min="8" max="30" width="7.28515625" style="314" customWidth="1"/>
    <col min="31" max="16384" width="9.140625" style="313"/>
  </cols>
  <sheetData>
    <row r="1" spans="1:30" ht="46.5" customHeight="1" thickBot="1" x14ac:dyDescent="0.25">
      <c r="A1" s="312" t="s">
        <v>64</v>
      </c>
      <c r="B1" s="312"/>
      <c r="Q1" s="313"/>
    </row>
    <row r="2" spans="1:30" ht="16.5" customHeight="1" thickBot="1" x14ac:dyDescent="0.5">
      <c r="A2" s="315"/>
      <c r="B2" s="315"/>
      <c r="H2" s="128"/>
      <c r="I2" s="684" t="s">
        <v>244</v>
      </c>
      <c r="J2" s="685"/>
      <c r="K2" s="611"/>
      <c r="Q2" s="313"/>
    </row>
    <row r="3" spans="1:30" ht="15" thickBot="1" x14ac:dyDescent="0.25">
      <c r="A3" s="316" t="s">
        <v>2</v>
      </c>
      <c r="B3" s="317"/>
      <c r="C3" s="318"/>
      <c r="D3" s="81">
        <v>80</v>
      </c>
      <c r="H3" s="590"/>
      <c r="I3" s="592" t="s">
        <v>255</v>
      </c>
      <c r="J3" s="592">
        <v>10</v>
      </c>
      <c r="K3" s="622"/>
      <c r="P3" s="313"/>
      <c r="Q3" s="319" t="s">
        <v>26</v>
      </c>
      <c r="R3" s="320"/>
      <c r="S3" s="513" t="s">
        <v>27</v>
      </c>
      <c r="T3" s="514"/>
      <c r="U3" s="514"/>
      <c r="V3" s="515"/>
      <c r="W3" s="516"/>
      <c r="X3" s="267" t="s">
        <v>172</v>
      </c>
      <c r="Y3" s="502"/>
      <c r="Z3" s="503"/>
      <c r="AA3" s="324"/>
      <c r="AB3" s="324"/>
      <c r="AC3" s="324"/>
      <c r="AD3" s="324"/>
    </row>
    <row r="4" spans="1:30" ht="15" thickBot="1" x14ac:dyDescent="0.25">
      <c r="A4" s="316" t="s">
        <v>3</v>
      </c>
      <c r="B4" s="317"/>
      <c r="C4" s="318"/>
      <c r="D4" s="81">
        <v>60</v>
      </c>
      <c r="H4" s="591" t="s">
        <v>65</v>
      </c>
      <c r="I4" s="598">
        <v>103</v>
      </c>
      <c r="J4" s="608"/>
      <c r="K4" s="612"/>
      <c r="P4" s="313"/>
      <c r="Q4" s="325" t="s">
        <v>31</v>
      </c>
      <c r="R4" s="326"/>
      <c r="S4" s="517" t="s">
        <v>28</v>
      </c>
      <c r="T4" s="518"/>
      <c r="U4" s="518"/>
      <c r="V4" s="519"/>
      <c r="W4" s="516"/>
      <c r="X4" s="267" t="s">
        <v>171</v>
      </c>
      <c r="Y4" s="502"/>
      <c r="Z4" s="503"/>
    </row>
    <row r="5" spans="1:30" ht="15" thickBot="1" x14ac:dyDescent="0.25">
      <c r="A5" s="316" t="s">
        <v>4</v>
      </c>
      <c r="B5" s="317"/>
      <c r="C5" s="318"/>
      <c r="D5" s="81">
        <v>20</v>
      </c>
      <c r="H5" s="591" t="s">
        <v>66</v>
      </c>
      <c r="I5" s="599">
        <v>153</v>
      </c>
      <c r="J5" s="601">
        <v>164</v>
      </c>
      <c r="K5" s="311"/>
      <c r="P5" s="313"/>
      <c r="Q5" s="319" t="s">
        <v>29</v>
      </c>
      <c r="R5" s="320"/>
      <c r="S5" s="520" t="s">
        <v>30</v>
      </c>
      <c r="T5" s="521"/>
      <c r="U5" s="521"/>
      <c r="V5" s="522"/>
      <c r="W5" s="516"/>
    </row>
    <row r="6" spans="1:30" ht="15" thickBot="1" x14ac:dyDescent="0.25">
      <c r="A6" s="333"/>
      <c r="B6" s="334"/>
      <c r="C6" s="335" t="s">
        <v>33</v>
      </c>
      <c r="D6" s="336">
        <f>((D3+D4)/2)-D5</f>
        <v>50</v>
      </c>
      <c r="H6" s="591" t="s">
        <v>67</v>
      </c>
      <c r="I6" s="602">
        <v>176</v>
      </c>
      <c r="J6" s="623"/>
      <c r="K6" s="612"/>
    </row>
    <row r="7" spans="1:30" ht="15" thickBot="1" x14ac:dyDescent="0.25">
      <c r="A7" s="337"/>
      <c r="B7" s="337"/>
      <c r="C7" s="337"/>
      <c r="D7" s="338"/>
      <c r="H7" s="591" t="s">
        <v>68</v>
      </c>
      <c r="I7" s="605">
        <v>259</v>
      </c>
      <c r="J7" s="606">
        <v>270</v>
      </c>
      <c r="K7" s="612"/>
    </row>
    <row r="8" spans="1:30" ht="15" thickBot="1" x14ac:dyDescent="0.25">
      <c r="A8" s="339" t="s">
        <v>25</v>
      </c>
      <c r="B8" s="340"/>
      <c r="C8" s="335"/>
      <c r="D8" s="81">
        <v>1000</v>
      </c>
    </row>
    <row r="9" spans="1:30" ht="43.5" thickBot="1" x14ac:dyDescent="0.25">
      <c r="B9" s="337"/>
      <c r="C9" s="337"/>
      <c r="D9" s="341"/>
      <c r="E9" s="337"/>
      <c r="F9" s="338"/>
      <c r="G9" s="342" t="s">
        <v>75</v>
      </c>
      <c r="H9" s="196">
        <f>H10+300</f>
        <v>800</v>
      </c>
      <c r="I9" s="197">
        <f t="shared" ref="I9:AD9" si="0">I10+300</f>
        <v>900</v>
      </c>
      <c r="J9" s="197">
        <f t="shared" si="0"/>
        <v>1000</v>
      </c>
      <c r="K9" s="197">
        <f t="shared" si="0"/>
        <v>1100</v>
      </c>
      <c r="L9" s="197">
        <f t="shared" si="0"/>
        <v>1200</v>
      </c>
      <c r="M9" s="197">
        <f t="shared" si="0"/>
        <v>1300</v>
      </c>
      <c r="N9" s="197">
        <f t="shared" si="0"/>
        <v>1400</v>
      </c>
      <c r="O9" s="197">
        <f t="shared" si="0"/>
        <v>1500</v>
      </c>
      <c r="P9" s="197">
        <f t="shared" si="0"/>
        <v>1600</v>
      </c>
      <c r="Q9" s="197">
        <f t="shared" si="0"/>
        <v>1700</v>
      </c>
      <c r="R9" s="197">
        <f t="shared" si="0"/>
        <v>1800</v>
      </c>
      <c r="S9" s="197">
        <f t="shared" si="0"/>
        <v>1900</v>
      </c>
      <c r="T9" s="197">
        <f t="shared" si="0"/>
        <v>2000</v>
      </c>
      <c r="U9" s="197">
        <f t="shared" si="0"/>
        <v>2100</v>
      </c>
      <c r="V9" s="197">
        <f t="shared" si="0"/>
        <v>2200</v>
      </c>
      <c r="W9" s="197">
        <f t="shared" si="0"/>
        <v>2300</v>
      </c>
      <c r="X9" s="197">
        <f t="shared" si="0"/>
        <v>2400</v>
      </c>
      <c r="Y9" s="197">
        <f t="shared" si="0"/>
        <v>2500</v>
      </c>
      <c r="Z9" s="197">
        <f t="shared" si="0"/>
        <v>2600</v>
      </c>
      <c r="AA9" s="197">
        <f t="shared" si="0"/>
        <v>2700</v>
      </c>
      <c r="AB9" s="197">
        <f t="shared" si="0"/>
        <v>2800</v>
      </c>
      <c r="AC9" s="197">
        <f t="shared" si="0"/>
        <v>2900</v>
      </c>
      <c r="AD9" s="198">
        <f t="shared" si="0"/>
        <v>3000</v>
      </c>
    </row>
    <row r="10" spans="1:30" ht="57.75" thickBot="1" x14ac:dyDescent="0.25">
      <c r="A10" s="343" t="s">
        <v>70</v>
      </c>
      <c r="B10" s="343" t="s">
        <v>105</v>
      </c>
      <c r="C10" s="343" t="s">
        <v>69</v>
      </c>
      <c r="D10" s="343" t="s">
        <v>13</v>
      </c>
      <c r="E10" s="343" t="s">
        <v>73</v>
      </c>
      <c r="F10" s="343" t="s">
        <v>20</v>
      </c>
      <c r="G10" s="344" t="s">
        <v>74</v>
      </c>
      <c r="H10" s="196">
        <v>500</v>
      </c>
      <c r="I10" s="197">
        <v>600</v>
      </c>
      <c r="J10" s="197">
        <v>700</v>
      </c>
      <c r="K10" s="197">
        <v>800</v>
      </c>
      <c r="L10" s="197">
        <v>900</v>
      </c>
      <c r="M10" s="197">
        <v>1000</v>
      </c>
      <c r="N10" s="197">
        <v>1100</v>
      </c>
      <c r="O10" s="197">
        <v>1200</v>
      </c>
      <c r="P10" s="197">
        <v>1300</v>
      </c>
      <c r="Q10" s="197">
        <v>1400</v>
      </c>
      <c r="R10" s="197">
        <v>1500</v>
      </c>
      <c r="S10" s="197">
        <v>1600</v>
      </c>
      <c r="T10" s="197">
        <v>1700</v>
      </c>
      <c r="U10" s="197">
        <v>1800</v>
      </c>
      <c r="V10" s="197">
        <v>1900</v>
      </c>
      <c r="W10" s="197">
        <v>2000</v>
      </c>
      <c r="X10" s="197">
        <v>2100</v>
      </c>
      <c r="Y10" s="197">
        <v>2200</v>
      </c>
      <c r="Z10" s="197">
        <v>2300</v>
      </c>
      <c r="AA10" s="197">
        <v>2400</v>
      </c>
      <c r="AB10" s="197">
        <v>2500</v>
      </c>
      <c r="AC10" s="197">
        <v>2600</v>
      </c>
      <c r="AD10" s="198">
        <v>2700</v>
      </c>
    </row>
    <row r="11" spans="1:30" ht="15" hidden="1" thickBot="1" x14ac:dyDescent="0.25">
      <c r="A11" s="345"/>
      <c r="B11" s="345"/>
      <c r="C11" s="345"/>
      <c r="D11" s="345"/>
      <c r="E11" s="346"/>
      <c r="F11" s="345"/>
      <c r="G11" s="347"/>
      <c r="H11" s="204">
        <f>H10/1000</f>
        <v>0.5</v>
      </c>
      <c r="I11" s="204">
        <f t="shared" ref="I11:AD11" si="1">I10/1000</f>
        <v>0.6</v>
      </c>
      <c r="J11" s="204">
        <f t="shared" si="1"/>
        <v>0.7</v>
      </c>
      <c r="K11" s="204">
        <f t="shared" si="1"/>
        <v>0.8</v>
      </c>
      <c r="L11" s="204">
        <f t="shared" si="1"/>
        <v>0.9</v>
      </c>
      <c r="M11" s="204">
        <f t="shared" si="1"/>
        <v>1</v>
      </c>
      <c r="N11" s="204">
        <f t="shared" si="1"/>
        <v>1.1000000000000001</v>
      </c>
      <c r="O11" s="204">
        <f t="shared" si="1"/>
        <v>1.2</v>
      </c>
      <c r="P11" s="204">
        <f t="shared" si="1"/>
        <v>1.3</v>
      </c>
      <c r="Q11" s="204">
        <f t="shared" si="1"/>
        <v>1.4</v>
      </c>
      <c r="R11" s="204">
        <f t="shared" si="1"/>
        <v>1.5</v>
      </c>
      <c r="S11" s="204">
        <f t="shared" si="1"/>
        <v>1.6</v>
      </c>
      <c r="T11" s="204">
        <f t="shared" si="1"/>
        <v>1.7</v>
      </c>
      <c r="U11" s="204">
        <f t="shared" si="1"/>
        <v>1.8</v>
      </c>
      <c r="V11" s="204">
        <f t="shared" si="1"/>
        <v>1.9</v>
      </c>
      <c r="W11" s="204">
        <f t="shared" si="1"/>
        <v>2</v>
      </c>
      <c r="X11" s="204">
        <f t="shared" si="1"/>
        <v>2.1</v>
      </c>
      <c r="Y11" s="204">
        <f t="shared" si="1"/>
        <v>2.2000000000000002</v>
      </c>
      <c r="Z11" s="204">
        <f t="shared" si="1"/>
        <v>2.2999999999999998</v>
      </c>
      <c r="AA11" s="204">
        <f t="shared" si="1"/>
        <v>2.4</v>
      </c>
      <c r="AB11" s="204">
        <f t="shared" si="1"/>
        <v>2.5</v>
      </c>
      <c r="AC11" s="204">
        <f t="shared" si="1"/>
        <v>2.6</v>
      </c>
      <c r="AD11" s="204">
        <f t="shared" si="1"/>
        <v>2.7</v>
      </c>
    </row>
    <row r="12" spans="1:30" x14ac:dyDescent="0.2">
      <c r="A12" s="348">
        <v>2</v>
      </c>
      <c r="B12" s="348">
        <v>143</v>
      </c>
      <c r="C12" s="348">
        <v>350</v>
      </c>
      <c r="D12" s="348" t="s">
        <v>65</v>
      </c>
      <c r="E12" s="348" t="s">
        <v>72</v>
      </c>
      <c r="F12" s="349">
        <v>248</v>
      </c>
      <c r="G12" s="350"/>
      <c r="H12" s="169">
        <f>INDEX('Ultima mCF Table'!$B$2:$D$92,MATCH('Ultima (Precision)'!$D$6,'Ultima mCF Table'!$A$2:$A$92,0),MATCH('Ultima (Precision)'!$E12,'Ultima mCF Table'!$B$1:$D$1,0))*($F12*H$11)</f>
        <v>124</v>
      </c>
      <c r="I12" s="171">
        <f>INDEX('Ultima mCF Table'!$B$2:$D$92,MATCH('Ultima (Precision)'!$D$6,'Ultima mCF Table'!$A$2:$A$92,0),MATCH('Ultima (Precision)'!$E12,'Ultima mCF Table'!$B$1:$D$1,0))*($F12*I$11)</f>
        <v>148.79999999999998</v>
      </c>
      <c r="J12" s="171">
        <f>INDEX('Ultima mCF Table'!$B$2:$D$92,MATCH('Ultima (Precision)'!$D$6,'Ultima mCF Table'!$A$2:$A$92,0),MATCH('Ultima (Precision)'!$E12,'Ultima mCF Table'!$B$1:$D$1,0))*($F12*J$11)</f>
        <v>173.6</v>
      </c>
      <c r="K12" s="171">
        <f>INDEX('Ultima mCF Table'!$B$2:$D$92,MATCH('Ultima (Precision)'!$D$6,'Ultima mCF Table'!$A$2:$A$92,0),MATCH('Ultima (Precision)'!$E12,'Ultima mCF Table'!$B$1:$D$1,0))*($F12*K$11)</f>
        <v>198.4</v>
      </c>
      <c r="L12" s="171">
        <f>INDEX('Ultima mCF Table'!$B$2:$D$92,MATCH('Ultima (Precision)'!$D$6,'Ultima mCF Table'!$A$2:$A$92,0),MATCH('Ultima (Precision)'!$E12,'Ultima mCF Table'!$B$1:$D$1,0))*($F12*L$11)</f>
        <v>223.20000000000002</v>
      </c>
      <c r="M12" s="171">
        <f>INDEX('Ultima mCF Table'!$B$2:$D$92,MATCH('Ultima (Precision)'!$D$6,'Ultima mCF Table'!$A$2:$A$92,0),MATCH('Ultima (Precision)'!$E12,'Ultima mCF Table'!$B$1:$D$1,0))*($F12*M$11)</f>
        <v>248</v>
      </c>
      <c r="N12" s="171">
        <f>INDEX('Ultima mCF Table'!$B$2:$D$92,MATCH('Ultima (Precision)'!$D$6,'Ultima mCF Table'!$A$2:$A$92,0),MATCH('Ultima (Precision)'!$E12,'Ultima mCF Table'!$B$1:$D$1,0))*($F12*N$11)</f>
        <v>272.8</v>
      </c>
      <c r="O12" s="171">
        <f>INDEX('Ultima mCF Table'!$B$2:$D$92,MATCH('Ultima (Precision)'!$D$6,'Ultima mCF Table'!$A$2:$A$92,0),MATCH('Ultima (Precision)'!$E12,'Ultima mCF Table'!$B$1:$D$1,0))*($F12*O$11)</f>
        <v>297.59999999999997</v>
      </c>
      <c r="P12" s="171">
        <f>INDEX('Ultima mCF Table'!$B$2:$D$92,MATCH('Ultima (Precision)'!$D$6,'Ultima mCF Table'!$A$2:$A$92,0),MATCH('Ultima (Precision)'!$E12,'Ultima mCF Table'!$B$1:$D$1,0))*($F12*P$11)</f>
        <v>322.40000000000003</v>
      </c>
      <c r="Q12" s="171">
        <f>INDEX('Ultima mCF Table'!$B$2:$D$92,MATCH('Ultima (Precision)'!$D$6,'Ultima mCF Table'!$A$2:$A$92,0),MATCH('Ultima (Precision)'!$E12,'Ultima mCF Table'!$B$1:$D$1,0))*($F12*Q$11)</f>
        <v>347.2</v>
      </c>
      <c r="R12" s="171">
        <f>INDEX('Ultima mCF Table'!$B$2:$D$92,MATCH('Ultima (Precision)'!$D$6,'Ultima mCF Table'!$A$2:$A$92,0),MATCH('Ultima (Precision)'!$E12,'Ultima mCF Table'!$B$1:$D$1,0))*($F12*R$11)</f>
        <v>372</v>
      </c>
      <c r="S12" s="171">
        <f>INDEX('Ultima mCF Table'!$B$2:$D$92,MATCH('Ultima (Precision)'!$D$6,'Ultima mCF Table'!$A$2:$A$92,0),MATCH('Ultima (Precision)'!$E12,'Ultima mCF Table'!$B$1:$D$1,0))*($F12*S$11)</f>
        <v>396.8</v>
      </c>
      <c r="T12" s="171">
        <f>INDEX('Ultima mCF Table'!$B$2:$D$92,MATCH('Ultima (Precision)'!$D$6,'Ultima mCF Table'!$A$2:$A$92,0),MATCH('Ultima (Precision)'!$E12,'Ultima mCF Table'!$B$1:$D$1,0))*($F12*T$11)</f>
        <v>421.59999999999997</v>
      </c>
      <c r="U12" s="171">
        <f>INDEX('Ultima mCF Table'!$B$2:$D$92,MATCH('Ultima (Precision)'!$D$6,'Ultima mCF Table'!$A$2:$A$92,0),MATCH('Ultima (Precision)'!$E12,'Ultima mCF Table'!$B$1:$D$1,0))*($F12*U$11)</f>
        <v>446.40000000000003</v>
      </c>
      <c r="V12" s="171">
        <f>INDEX('Ultima mCF Table'!$B$2:$D$92,MATCH('Ultima (Precision)'!$D$6,'Ultima mCF Table'!$A$2:$A$92,0),MATCH('Ultima (Precision)'!$E12,'Ultima mCF Table'!$B$1:$D$1,0))*($F12*V$11)</f>
        <v>471.2</v>
      </c>
      <c r="W12" s="171">
        <f>INDEX('Ultima mCF Table'!$B$2:$D$92,MATCH('Ultima (Precision)'!$D$6,'Ultima mCF Table'!$A$2:$A$92,0),MATCH('Ultima (Precision)'!$E12,'Ultima mCF Table'!$B$1:$D$1,0))*($F12*W$11)</f>
        <v>496</v>
      </c>
      <c r="X12" s="171">
        <f>INDEX('Ultima mCF Table'!$B$2:$D$92,MATCH('Ultima (Precision)'!$D$6,'Ultima mCF Table'!$A$2:$A$92,0),MATCH('Ultima (Precision)'!$E12,'Ultima mCF Table'!$B$1:$D$1,0))*($F12*X$11)</f>
        <v>520.80000000000007</v>
      </c>
      <c r="Y12" s="171">
        <f>INDEX('Ultima mCF Table'!$B$2:$D$92,MATCH('Ultima (Precision)'!$D$6,'Ultima mCF Table'!$A$2:$A$92,0),MATCH('Ultima (Precision)'!$E12,'Ultima mCF Table'!$B$1:$D$1,0))*($F12*Y$11)</f>
        <v>545.6</v>
      </c>
      <c r="Z12" s="171">
        <f>INDEX('Ultima mCF Table'!$B$2:$D$92,MATCH('Ultima (Precision)'!$D$6,'Ultima mCF Table'!$A$2:$A$92,0),MATCH('Ultima (Precision)'!$E12,'Ultima mCF Table'!$B$1:$D$1,0))*($F12*Z$11)</f>
        <v>570.4</v>
      </c>
      <c r="AA12" s="171">
        <f>INDEX('Ultima mCF Table'!$B$2:$D$92,MATCH('Ultima (Precision)'!$D$6,'Ultima mCF Table'!$A$2:$A$92,0),MATCH('Ultima (Precision)'!$E12,'Ultima mCF Table'!$B$1:$D$1,0))*($F12*AA$11)</f>
        <v>595.19999999999993</v>
      </c>
      <c r="AB12" s="171">
        <f>INDEX('Ultima mCF Table'!$B$2:$D$92,MATCH('Ultima (Precision)'!$D$6,'Ultima mCF Table'!$A$2:$A$92,0),MATCH('Ultima (Precision)'!$E12,'Ultima mCF Table'!$B$1:$D$1,0))*($F12*AB$11)</f>
        <v>620</v>
      </c>
      <c r="AC12" s="171">
        <f>INDEX('Ultima mCF Table'!$B$2:$D$92,MATCH('Ultima (Precision)'!$D$6,'Ultima mCF Table'!$A$2:$A$92,0),MATCH('Ultima (Precision)'!$E12,'Ultima mCF Table'!$B$1:$D$1,0))*($F12*AC$11)</f>
        <v>644.80000000000007</v>
      </c>
      <c r="AD12" s="172">
        <f>INDEX('Ultima mCF Table'!$B$2:$D$92,MATCH('Ultima (Precision)'!$D$6,'Ultima mCF Table'!$A$2:$A$92,0),MATCH('Ultima (Precision)'!$E12,'Ultima mCF Table'!$B$1:$D$1,0))*($F12*AD$11)</f>
        <v>669.6</v>
      </c>
    </row>
    <row r="13" spans="1:30" x14ac:dyDescent="0.2">
      <c r="A13" s="351">
        <v>2</v>
      </c>
      <c r="B13" s="351">
        <v>143</v>
      </c>
      <c r="C13" s="351">
        <v>350</v>
      </c>
      <c r="D13" s="351" t="s">
        <v>66</v>
      </c>
      <c r="E13" s="351" t="s">
        <v>72</v>
      </c>
      <c r="F13" s="352">
        <v>359</v>
      </c>
      <c r="G13" s="353"/>
      <c r="H13" s="288">
        <f>INDEX('Ultima mCF Table'!$B$2:$D$92,MATCH('Ultima (Precision)'!$D$6,'Ultima mCF Table'!$A$2:$A$92,0),MATCH('Ultima (Precision)'!$E13,'Ultima mCF Table'!$B$1:$D$1,0))*($F13*H$11)</f>
        <v>179.5</v>
      </c>
      <c r="I13" s="242">
        <f>INDEX('Ultima mCF Table'!$B$2:$D$92,MATCH('Ultima (Precision)'!$D$6,'Ultima mCF Table'!$A$2:$A$92,0),MATCH('Ultima (Precision)'!$E13,'Ultima mCF Table'!$B$1:$D$1,0))*($F13*I$11)</f>
        <v>215.4</v>
      </c>
      <c r="J13" s="242">
        <f>INDEX('Ultima mCF Table'!$B$2:$D$92,MATCH('Ultima (Precision)'!$D$6,'Ultima mCF Table'!$A$2:$A$92,0),MATCH('Ultima (Precision)'!$E13,'Ultima mCF Table'!$B$1:$D$1,0))*($F13*J$11)</f>
        <v>251.29999999999998</v>
      </c>
      <c r="K13" s="242">
        <f>INDEX('Ultima mCF Table'!$B$2:$D$92,MATCH('Ultima (Precision)'!$D$6,'Ultima mCF Table'!$A$2:$A$92,0),MATCH('Ultima (Precision)'!$E13,'Ultima mCF Table'!$B$1:$D$1,0))*($F13*K$11)</f>
        <v>287.2</v>
      </c>
      <c r="L13" s="242">
        <f>INDEX('Ultima mCF Table'!$B$2:$D$92,MATCH('Ultima (Precision)'!$D$6,'Ultima mCF Table'!$A$2:$A$92,0),MATCH('Ultima (Precision)'!$E13,'Ultima mCF Table'!$B$1:$D$1,0))*($F13*L$11)</f>
        <v>323.10000000000002</v>
      </c>
      <c r="M13" s="242">
        <f>INDEX('Ultima mCF Table'!$B$2:$D$92,MATCH('Ultima (Precision)'!$D$6,'Ultima mCF Table'!$A$2:$A$92,0),MATCH('Ultima (Precision)'!$E13,'Ultima mCF Table'!$B$1:$D$1,0))*($F13*M$11)</f>
        <v>359</v>
      </c>
      <c r="N13" s="242">
        <f>INDEX('Ultima mCF Table'!$B$2:$D$92,MATCH('Ultima (Precision)'!$D$6,'Ultima mCF Table'!$A$2:$A$92,0),MATCH('Ultima (Precision)'!$E13,'Ultima mCF Table'!$B$1:$D$1,0))*($F13*N$11)</f>
        <v>394.90000000000003</v>
      </c>
      <c r="O13" s="242">
        <f>INDEX('Ultima mCF Table'!$B$2:$D$92,MATCH('Ultima (Precision)'!$D$6,'Ultima mCF Table'!$A$2:$A$92,0),MATCH('Ultima (Precision)'!$E13,'Ultima mCF Table'!$B$1:$D$1,0))*($F13*O$11)</f>
        <v>430.8</v>
      </c>
      <c r="P13" s="242">
        <f>INDEX('Ultima mCF Table'!$B$2:$D$92,MATCH('Ultima (Precision)'!$D$6,'Ultima mCF Table'!$A$2:$A$92,0),MATCH('Ultima (Precision)'!$E13,'Ultima mCF Table'!$B$1:$D$1,0))*($F13*P$11)</f>
        <v>466.7</v>
      </c>
      <c r="Q13" s="242">
        <f>INDEX('Ultima mCF Table'!$B$2:$D$92,MATCH('Ultima (Precision)'!$D$6,'Ultima mCF Table'!$A$2:$A$92,0),MATCH('Ultima (Precision)'!$E13,'Ultima mCF Table'!$B$1:$D$1,0))*($F13*Q$11)</f>
        <v>502.59999999999997</v>
      </c>
      <c r="R13" s="242">
        <f>INDEX('Ultima mCF Table'!$B$2:$D$92,MATCH('Ultima (Precision)'!$D$6,'Ultima mCF Table'!$A$2:$A$92,0),MATCH('Ultima (Precision)'!$E13,'Ultima mCF Table'!$B$1:$D$1,0))*($F13*R$11)</f>
        <v>538.5</v>
      </c>
      <c r="S13" s="242">
        <f>INDEX('Ultima mCF Table'!$B$2:$D$92,MATCH('Ultima (Precision)'!$D$6,'Ultima mCF Table'!$A$2:$A$92,0),MATCH('Ultima (Precision)'!$E13,'Ultima mCF Table'!$B$1:$D$1,0))*($F13*S$11)</f>
        <v>574.4</v>
      </c>
      <c r="T13" s="242">
        <f>INDEX('Ultima mCF Table'!$B$2:$D$92,MATCH('Ultima (Precision)'!$D$6,'Ultima mCF Table'!$A$2:$A$92,0),MATCH('Ultima (Precision)'!$E13,'Ultima mCF Table'!$B$1:$D$1,0))*($F13*T$11)</f>
        <v>610.29999999999995</v>
      </c>
      <c r="U13" s="242">
        <f>INDEX('Ultima mCF Table'!$B$2:$D$92,MATCH('Ultima (Precision)'!$D$6,'Ultima mCF Table'!$A$2:$A$92,0),MATCH('Ultima (Precision)'!$E13,'Ultima mCF Table'!$B$1:$D$1,0))*($F13*U$11)</f>
        <v>646.20000000000005</v>
      </c>
      <c r="V13" s="242">
        <f>INDEX('Ultima mCF Table'!$B$2:$D$92,MATCH('Ultima (Precision)'!$D$6,'Ultima mCF Table'!$A$2:$A$92,0),MATCH('Ultima (Precision)'!$E13,'Ultima mCF Table'!$B$1:$D$1,0))*($F13*V$11)</f>
        <v>682.1</v>
      </c>
      <c r="W13" s="242">
        <f>INDEX('Ultima mCF Table'!$B$2:$D$92,MATCH('Ultima (Precision)'!$D$6,'Ultima mCF Table'!$A$2:$A$92,0),MATCH('Ultima (Precision)'!$E13,'Ultima mCF Table'!$B$1:$D$1,0))*($F13*W$11)</f>
        <v>718</v>
      </c>
      <c r="X13" s="242">
        <f>INDEX('Ultima mCF Table'!$B$2:$D$92,MATCH('Ultima (Precision)'!$D$6,'Ultima mCF Table'!$A$2:$A$92,0),MATCH('Ultima (Precision)'!$E13,'Ultima mCF Table'!$B$1:$D$1,0))*($F13*X$11)</f>
        <v>753.9</v>
      </c>
      <c r="Y13" s="242">
        <f>INDEX('Ultima mCF Table'!$B$2:$D$92,MATCH('Ultima (Precision)'!$D$6,'Ultima mCF Table'!$A$2:$A$92,0),MATCH('Ultima (Precision)'!$E13,'Ultima mCF Table'!$B$1:$D$1,0))*($F13*Y$11)</f>
        <v>789.80000000000007</v>
      </c>
      <c r="Z13" s="242">
        <f>INDEX('Ultima mCF Table'!$B$2:$D$92,MATCH('Ultima (Precision)'!$D$6,'Ultima mCF Table'!$A$2:$A$92,0),MATCH('Ultima (Precision)'!$E13,'Ultima mCF Table'!$B$1:$D$1,0))*($F13*Z$11)</f>
        <v>825.69999999999993</v>
      </c>
      <c r="AA13" s="242">
        <f>INDEX('Ultima mCF Table'!$B$2:$D$92,MATCH('Ultima (Precision)'!$D$6,'Ultima mCF Table'!$A$2:$A$92,0),MATCH('Ultima (Precision)'!$E13,'Ultima mCF Table'!$B$1:$D$1,0))*($F13*AA$11)</f>
        <v>861.6</v>
      </c>
      <c r="AB13" s="242">
        <f>INDEX('Ultima mCF Table'!$B$2:$D$92,MATCH('Ultima (Precision)'!$D$6,'Ultima mCF Table'!$A$2:$A$92,0),MATCH('Ultima (Precision)'!$E13,'Ultima mCF Table'!$B$1:$D$1,0))*($F13*AB$11)</f>
        <v>897.5</v>
      </c>
      <c r="AC13" s="242">
        <f>INDEX('Ultima mCF Table'!$B$2:$D$92,MATCH('Ultima (Precision)'!$D$6,'Ultima mCF Table'!$A$2:$A$92,0),MATCH('Ultima (Precision)'!$E13,'Ultima mCF Table'!$B$1:$D$1,0))*($F13*AC$11)</f>
        <v>933.4</v>
      </c>
      <c r="AD13" s="289">
        <f>INDEX('Ultima mCF Table'!$B$2:$D$92,MATCH('Ultima (Precision)'!$D$6,'Ultima mCF Table'!$A$2:$A$92,0),MATCH('Ultima (Precision)'!$E13,'Ultima mCF Table'!$B$1:$D$1,0))*($F13*AD$11)</f>
        <v>969.30000000000007</v>
      </c>
    </row>
    <row r="14" spans="1:30" x14ac:dyDescent="0.2">
      <c r="A14" s="351">
        <v>2</v>
      </c>
      <c r="B14" s="351">
        <v>143</v>
      </c>
      <c r="C14" s="351">
        <v>350</v>
      </c>
      <c r="D14" s="351" t="s">
        <v>67</v>
      </c>
      <c r="E14" s="351" t="s">
        <v>72</v>
      </c>
      <c r="F14" s="352">
        <v>610</v>
      </c>
      <c r="G14" s="353"/>
      <c r="H14" s="177">
        <f>INDEX('Ultima mCF Table'!$B$2:$D$92,MATCH('Ultima (Precision)'!$D$6,'Ultima mCF Table'!$A$2:$A$92,0),MATCH('Ultima (Precision)'!$E14,'Ultima mCF Table'!$B$1:$D$1,0))*($F14*H$11)</f>
        <v>305</v>
      </c>
      <c r="I14" s="174">
        <f>INDEX('Ultima mCF Table'!$B$2:$D$92,MATCH('Ultima (Precision)'!$D$6,'Ultima mCF Table'!$A$2:$A$92,0),MATCH('Ultima (Precision)'!$E14,'Ultima mCF Table'!$B$1:$D$1,0))*($F14*I$11)</f>
        <v>366</v>
      </c>
      <c r="J14" s="174">
        <f>INDEX('Ultima mCF Table'!$B$2:$D$92,MATCH('Ultima (Precision)'!$D$6,'Ultima mCF Table'!$A$2:$A$92,0),MATCH('Ultima (Precision)'!$E14,'Ultima mCF Table'!$B$1:$D$1,0))*($F14*J$11)</f>
        <v>427</v>
      </c>
      <c r="K14" s="174">
        <f>INDEX('Ultima mCF Table'!$B$2:$D$92,MATCH('Ultima (Precision)'!$D$6,'Ultima mCF Table'!$A$2:$A$92,0),MATCH('Ultima (Precision)'!$E14,'Ultima mCF Table'!$B$1:$D$1,0))*($F14*K$11)</f>
        <v>488</v>
      </c>
      <c r="L14" s="174">
        <f>INDEX('Ultima mCF Table'!$B$2:$D$92,MATCH('Ultima (Precision)'!$D$6,'Ultima mCF Table'!$A$2:$A$92,0),MATCH('Ultima (Precision)'!$E14,'Ultima mCF Table'!$B$1:$D$1,0))*($F14*L$11)</f>
        <v>549</v>
      </c>
      <c r="M14" s="174">
        <f>INDEX('Ultima mCF Table'!$B$2:$D$92,MATCH('Ultima (Precision)'!$D$6,'Ultima mCF Table'!$A$2:$A$92,0),MATCH('Ultima (Precision)'!$E14,'Ultima mCF Table'!$B$1:$D$1,0))*($F14*M$11)</f>
        <v>610</v>
      </c>
      <c r="N14" s="174">
        <f>INDEX('Ultima mCF Table'!$B$2:$D$92,MATCH('Ultima (Precision)'!$D$6,'Ultima mCF Table'!$A$2:$A$92,0),MATCH('Ultima (Precision)'!$E14,'Ultima mCF Table'!$B$1:$D$1,0))*($F14*N$11)</f>
        <v>671</v>
      </c>
      <c r="O14" s="174">
        <f>INDEX('Ultima mCF Table'!$B$2:$D$92,MATCH('Ultima (Precision)'!$D$6,'Ultima mCF Table'!$A$2:$A$92,0),MATCH('Ultima (Precision)'!$E14,'Ultima mCF Table'!$B$1:$D$1,0))*($F14*O$11)</f>
        <v>732</v>
      </c>
      <c r="P14" s="174">
        <f>INDEX('Ultima mCF Table'!$B$2:$D$92,MATCH('Ultima (Precision)'!$D$6,'Ultima mCF Table'!$A$2:$A$92,0),MATCH('Ultima (Precision)'!$E14,'Ultima mCF Table'!$B$1:$D$1,0))*($F14*P$11)</f>
        <v>793</v>
      </c>
      <c r="Q14" s="174">
        <f>INDEX('Ultima mCF Table'!$B$2:$D$92,MATCH('Ultima (Precision)'!$D$6,'Ultima mCF Table'!$A$2:$A$92,0),MATCH('Ultima (Precision)'!$E14,'Ultima mCF Table'!$B$1:$D$1,0))*($F14*Q$11)</f>
        <v>854</v>
      </c>
      <c r="R14" s="174">
        <f>INDEX('Ultima mCF Table'!$B$2:$D$92,MATCH('Ultima (Precision)'!$D$6,'Ultima mCF Table'!$A$2:$A$92,0),MATCH('Ultima (Precision)'!$E14,'Ultima mCF Table'!$B$1:$D$1,0))*($F14*R$11)</f>
        <v>915</v>
      </c>
      <c r="S14" s="174">
        <f>INDEX('Ultima mCF Table'!$B$2:$D$92,MATCH('Ultima (Precision)'!$D$6,'Ultima mCF Table'!$A$2:$A$92,0),MATCH('Ultima (Precision)'!$E14,'Ultima mCF Table'!$B$1:$D$1,0))*($F14*S$11)</f>
        <v>976</v>
      </c>
      <c r="T14" s="174">
        <f>INDEX('Ultima mCF Table'!$B$2:$D$92,MATCH('Ultima (Precision)'!$D$6,'Ultima mCF Table'!$A$2:$A$92,0),MATCH('Ultima (Precision)'!$E14,'Ultima mCF Table'!$B$1:$D$1,0))*($F14*T$11)</f>
        <v>1037</v>
      </c>
      <c r="U14" s="174">
        <f>INDEX('Ultima mCF Table'!$B$2:$D$92,MATCH('Ultima (Precision)'!$D$6,'Ultima mCF Table'!$A$2:$A$92,0),MATCH('Ultima (Precision)'!$E14,'Ultima mCF Table'!$B$1:$D$1,0))*($F14*U$11)</f>
        <v>1098</v>
      </c>
      <c r="V14" s="174">
        <f>INDEX('Ultima mCF Table'!$B$2:$D$92,MATCH('Ultima (Precision)'!$D$6,'Ultima mCF Table'!$A$2:$A$92,0),MATCH('Ultima (Precision)'!$E14,'Ultima mCF Table'!$B$1:$D$1,0))*($F14*V$11)</f>
        <v>1159</v>
      </c>
      <c r="W14" s="174">
        <f>INDEX('Ultima mCF Table'!$B$2:$D$92,MATCH('Ultima (Precision)'!$D$6,'Ultima mCF Table'!$A$2:$A$92,0),MATCH('Ultima (Precision)'!$E14,'Ultima mCF Table'!$B$1:$D$1,0))*($F14*W$11)</f>
        <v>1220</v>
      </c>
      <c r="X14" s="174">
        <f>INDEX('Ultima mCF Table'!$B$2:$D$92,MATCH('Ultima (Precision)'!$D$6,'Ultima mCF Table'!$A$2:$A$92,0),MATCH('Ultima (Precision)'!$E14,'Ultima mCF Table'!$B$1:$D$1,0))*($F14*X$11)</f>
        <v>1281</v>
      </c>
      <c r="Y14" s="174">
        <f>INDEX('Ultima mCF Table'!$B$2:$D$92,MATCH('Ultima (Precision)'!$D$6,'Ultima mCF Table'!$A$2:$A$92,0),MATCH('Ultima (Precision)'!$E14,'Ultima mCF Table'!$B$1:$D$1,0))*($F14*Y$11)</f>
        <v>1342</v>
      </c>
      <c r="Z14" s="174">
        <f>INDEX('Ultima mCF Table'!$B$2:$D$92,MATCH('Ultima (Precision)'!$D$6,'Ultima mCF Table'!$A$2:$A$92,0),MATCH('Ultima (Precision)'!$E14,'Ultima mCF Table'!$B$1:$D$1,0))*($F14*Z$11)</f>
        <v>1403</v>
      </c>
      <c r="AA14" s="174">
        <f>INDEX('Ultima mCF Table'!$B$2:$D$92,MATCH('Ultima (Precision)'!$D$6,'Ultima mCF Table'!$A$2:$A$92,0),MATCH('Ultima (Precision)'!$E14,'Ultima mCF Table'!$B$1:$D$1,0))*($F14*AA$11)</f>
        <v>1464</v>
      </c>
      <c r="AB14" s="174">
        <f>INDEX('Ultima mCF Table'!$B$2:$D$92,MATCH('Ultima (Precision)'!$D$6,'Ultima mCF Table'!$A$2:$A$92,0),MATCH('Ultima (Precision)'!$E14,'Ultima mCF Table'!$B$1:$D$1,0))*($F14*AB$11)</f>
        <v>1525</v>
      </c>
      <c r="AC14" s="174">
        <f>INDEX('Ultima mCF Table'!$B$2:$D$92,MATCH('Ultima (Precision)'!$D$6,'Ultima mCF Table'!$A$2:$A$92,0),MATCH('Ultima (Precision)'!$E14,'Ultima mCF Table'!$B$1:$D$1,0))*($F14*AC$11)</f>
        <v>1586</v>
      </c>
      <c r="AD14" s="178">
        <f>INDEX('Ultima mCF Table'!$B$2:$D$92,MATCH('Ultima (Precision)'!$D$6,'Ultima mCF Table'!$A$2:$A$92,0),MATCH('Ultima (Precision)'!$E14,'Ultima mCF Table'!$B$1:$D$1,0))*($F14*AD$11)</f>
        <v>1647</v>
      </c>
    </row>
    <row r="15" spans="1:30" x14ac:dyDescent="0.2">
      <c r="A15" s="351">
        <v>2</v>
      </c>
      <c r="B15" s="351">
        <v>143</v>
      </c>
      <c r="C15" s="351">
        <v>350</v>
      </c>
      <c r="D15" s="351" t="s">
        <v>68</v>
      </c>
      <c r="E15" s="351" t="s">
        <v>72</v>
      </c>
      <c r="F15" s="352">
        <v>799</v>
      </c>
      <c r="G15" s="353"/>
      <c r="H15" s="177">
        <f>INDEX('Ultima mCF Table'!$B$2:$D$92,MATCH('Ultima (Precision)'!$D$6,'Ultima mCF Table'!$A$2:$A$92,0),MATCH('Ultima (Precision)'!$E15,'Ultima mCF Table'!$B$1:$D$1,0))*($F15*H$11)</f>
        <v>399.5</v>
      </c>
      <c r="I15" s="174">
        <f>INDEX('Ultima mCF Table'!$B$2:$D$92,MATCH('Ultima (Precision)'!$D$6,'Ultima mCF Table'!$A$2:$A$92,0),MATCH('Ultima (Precision)'!$E15,'Ultima mCF Table'!$B$1:$D$1,0))*($F15*I$11)</f>
        <v>479.4</v>
      </c>
      <c r="J15" s="174">
        <f>INDEX('Ultima mCF Table'!$B$2:$D$92,MATCH('Ultima (Precision)'!$D$6,'Ultima mCF Table'!$A$2:$A$92,0),MATCH('Ultima (Precision)'!$E15,'Ultima mCF Table'!$B$1:$D$1,0))*($F15*J$11)</f>
        <v>559.29999999999995</v>
      </c>
      <c r="K15" s="174">
        <f>INDEX('Ultima mCF Table'!$B$2:$D$92,MATCH('Ultima (Precision)'!$D$6,'Ultima mCF Table'!$A$2:$A$92,0),MATCH('Ultima (Precision)'!$E15,'Ultima mCF Table'!$B$1:$D$1,0))*($F15*K$11)</f>
        <v>639.20000000000005</v>
      </c>
      <c r="L15" s="174">
        <f>INDEX('Ultima mCF Table'!$B$2:$D$92,MATCH('Ultima (Precision)'!$D$6,'Ultima mCF Table'!$A$2:$A$92,0),MATCH('Ultima (Precision)'!$E15,'Ultima mCF Table'!$B$1:$D$1,0))*($F15*L$11)</f>
        <v>719.1</v>
      </c>
      <c r="M15" s="174">
        <f>INDEX('Ultima mCF Table'!$B$2:$D$92,MATCH('Ultima (Precision)'!$D$6,'Ultima mCF Table'!$A$2:$A$92,0),MATCH('Ultima (Precision)'!$E15,'Ultima mCF Table'!$B$1:$D$1,0))*($F15*M$11)</f>
        <v>799</v>
      </c>
      <c r="N15" s="174">
        <f>INDEX('Ultima mCF Table'!$B$2:$D$92,MATCH('Ultima (Precision)'!$D$6,'Ultima mCF Table'!$A$2:$A$92,0),MATCH('Ultima (Precision)'!$E15,'Ultima mCF Table'!$B$1:$D$1,0))*($F15*N$11)</f>
        <v>878.90000000000009</v>
      </c>
      <c r="O15" s="174">
        <f>INDEX('Ultima mCF Table'!$B$2:$D$92,MATCH('Ultima (Precision)'!$D$6,'Ultima mCF Table'!$A$2:$A$92,0),MATCH('Ultima (Precision)'!$E15,'Ultima mCF Table'!$B$1:$D$1,0))*($F15*O$11)</f>
        <v>958.8</v>
      </c>
      <c r="P15" s="174">
        <f>INDEX('Ultima mCF Table'!$B$2:$D$92,MATCH('Ultima (Precision)'!$D$6,'Ultima mCF Table'!$A$2:$A$92,0),MATCH('Ultima (Precision)'!$E15,'Ultima mCF Table'!$B$1:$D$1,0))*($F15*P$11)</f>
        <v>1038.7</v>
      </c>
      <c r="Q15" s="174">
        <f>INDEX('Ultima mCF Table'!$B$2:$D$92,MATCH('Ultima (Precision)'!$D$6,'Ultima mCF Table'!$A$2:$A$92,0),MATCH('Ultima (Precision)'!$E15,'Ultima mCF Table'!$B$1:$D$1,0))*($F15*Q$11)</f>
        <v>1118.5999999999999</v>
      </c>
      <c r="R15" s="174">
        <f>INDEX('Ultima mCF Table'!$B$2:$D$92,MATCH('Ultima (Precision)'!$D$6,'Ultima mCF Table'!$A$2:$A$92,0),MATCH('Ultima (Precision)'!$E15,'Ultima mCF Table'!$B$1:$D$1,0))*($F15*R$11)</f>
        <v>1198.5</v>
      </c>
      <c r="S15" s="174">
        <f>INDEX('Ultima mCF Table'!$B$2:$D$92,MATCH('Ultima (Precision)'!$D$6,'Ultima mCF Table'!$A$2:$A$92,0),MATCH('Ultima (Precision)'!$E15,'Ultima mCF Table'!$B$1:$D$1,0))*($F15*S$11)</f>
        <v>1278.4000000000001</v>
      </c>
      <c r="T15" s="174">
        <f>INDEX('Ultima mCF Table'!$B$2:$D$92,MATCH('Ultima (Precision)'!$D$6,'Ultima mCF Table'!$A$2:$A$92,0),MATCH('Ultima (Precision)'!$E15,'Ultima mCF Table'!$B$1:$D$1,0))*($F15*T$11)</f>
        <v>1358.3</v>
      </c>
      <c r="U15" s="174">
        <f>INDEX('Ultima mCF Table'!$B$2:$D$92,MATCH('Ultima (Precision)'!$D$6,'Ultima mCF Table'!$A$2:$A$92,0),MATCH('Ultima (Precision)'!$E15,'Ultima mCF Table'!$B$1:$D$1,0))*($F15*U$11)</f>
        <v>1438.2</v>
      </c>
      <c r="V15" s="174">
        <f>INDEX('Ultima mCF Table'!$B$2:$D$92,MATCH('Ultima (Precision)'!$D$6,'Ultima mCF Table'!$A$2:$A$92,0),MATCH('Ultima (Precision)'!$E15,'Ultima mCF Table'!$B$1:$D$1,0))*($F15*V$11)</f>
        <v>1518.1</v>
      </c>
      <c r="W15" s="174">
        <f>INDEX('Ultima mCF Table'!$B$2:$D$92,MATCH('Ultima (Precision)'!$D$6,'Ultima mCF Table'!$A$2:$A$92,0),MATCH('Ultima (Precision)'!$E15,'Ultima mCF Table'!$B$1:$D$1,0))*($F15*W$11)</f>
        <v>1598</v>
      </c>
      <c r="X15" s="174">
        <f>INDEX('Ultima mCF Table'!$B$2:$D$92,MATCH('Ultima (Precision)'!$D$6,'Ultima mCF Table'!$A$2:$A$92,0),MATCH('Ultima (Precision)'!$E15,'Ultima mCF Table'!$B$1:$D$1,0))*($F15*X$11)</f>
        <v>1677.9</v>
      </c>
      <c r="Y15" s="174">
        <f>INDEX('Ultima mCF Table'!$B$2:$D$92,MATCH('Ultima (Precision)'!$D$6,'Ultima mCF Table'!$A$2:$A$92,0),MATCH('Ultima (Precision)'!$E15,'Ultima mCF Table'!$B$1:$D$1,0))*($F15*Y$11)</f>
        <v>1757.8000000000002</v>
      </c>
      <c r="Z15" s="174">
        <f>INDEX('Ultima mCF Table'!$B$2:$D$92,MATCH('Ultima (Precision)'!$D$6,'Ultima mCF Table'!$A$2:$A$92,0),MATCH('Ultima (Precision)'!$E15,'Ultima mCF Table'!$B$1:$D$1,0))*($F15*Z$11)</f>
        <v>1837.6999999999998</v>
      </c>
      <c r="AA15" s="174">
        <f>INDEX('Ultima mCF Table'!$B$2:$D$92,MATCH('Ultima (Precision)'!$D$6,'Ultima mCF Table'!$A$2:$A$92,0),MATCH('Ultima (Precision)'!$E15,'Ultima mCF Table'!$B$1:$D$1,0))*($F15*AA$11)</f>
        <v>1917.6</v>
      </c>
      <c r="AB15" s="174">
        <f>INDEX('Ultima mCF Table'!$B$2:$D$92,MATCH('Ultima (Precision)'!$D$6,'Ultima mCF Table'!$A$2:$A$92,0),MATCH('Ultima (Precision)'!$E15,'Ultima mCF Table'!$B$1:$D$1,0))*($F15*AB$11)</f>
        <v>1997.5</v>
      </c>
      <c r="AC15" s="174">
        <f>INDEX('Ultima mCF Table'!$B$2:$D$92,MATCH('Ultima (Precision)'!$D$6,'Ultima mCF Table'!$A$2:$A$92,0),MATCH('Ultima (Precision)'!$E15,'Ultima mCF Table'!$B$1:$D$1,0))*($F15*AC$11)</f>
        <v>2077.4</v>
      </c>
      <c r="AD15" s="178">
        <f>INDEX('Ultima mCF Table'!$B$2:$D$92,MATCH('Ultima (Precision)'!$D$6,'Ultima mCF Table'!$A$2:$A$92,0),MATCH('Ultima (Precision)'!$E15,'Ultima mCF Table'!$B$1:$D$1,0))*($F15*AD$11)</f>
        <v>2157.3000000000002</v>
      </c>
    </row>
    <row r="16" spans="1:30" x14ac:dyDescent="0.2">
      <c r="A16" s="351">
        <v>2</v>
      </c>
      <c r="B16" s="351">
        <v>215</v>
      </c>
      <c r="C16" s="351">
        <v>420</v>
      </c>
      <c r="D16" s="351" t="s">
        <v>65</v>
      </c>
      <c r="E16" s="351" t="s">
        <v>72</v>
      </c>
      <c r="F16" s="352">
        <v>363</v>
      </c>
      <c r="G16" s="353"/>
      <c r="H16" s="177">
        <f>INDEX('Ultima mCF Table'!$B$2:$D$92,MATCH('Ultima (Precision)'!$D$6,'Ultima mCF Table'!$A$2:$A$92,0),MATCH('Ultima (Precision)'!$E16,'Ultima mCF Table'!$B$1:$D$1,0))*($F16*H$11)</f>
        <v>181.5</v>
      </c>
      <c r="I16" s="174">
        <f>INDEX('Ultima mCF Table'!$B$2:$D$92,MATCH('Ultima (Precision)'!$D$6,'Ultima mCF Table'!$A$2:$A$92,0),MATCH('Ultima (Precision)'!$E16,'Ultima mCF Table'!$B$1:$D$1,0))*($F16*I$11)</f>
        <v>217.79999999999998</v>
      </c>
      <c r="J16" s="174">
        <f>INDEX('Ultima mCF Table'!$B$2:$D$92,MATCH('Ultima (Precision)'!$D$6,'Ultima mCF Table'!$A$2:$A$92,0),MATCH('Ultima (Precision)'!$E16,'Ultima mCF Table'!$B$1:$D$1,0))*($F16*J$11)</f>
        <v>254.1</v>
      </c>
      <c r="K16" s="174">
        <f>INDEX('Ultima mCF Table'!$B$2:$D$92,MATCH('Ultima (Precision)'!$D$6,'Ultima mCF Table'!$A$2:$A$92,0),MATCH('Ultima (Precision)'!$E16,'Ultima mCF Table'!$B$1:$D$1,0))*($F16*K$11)</f>
        <v>290.40000000000003</v>
      </c>
      <c r="L16" s="174">
        <f>INDEX('Ultima mCF Table'!$B$2:$D$92,MATCH('Ultima (Precision)'!$D$6,'Ultima mCF Table'!$A$2:$A$92,0),MATCH('Ultima (Precision)'!$E16,'Ultima mCF Table'!$B$1:$D$1,0))*($F16*L$11)</f>
        <v>326.7</v>
      </c>
      <c r="M16" s="174">
        <f>INDEX('Ultima mCF Table'!$B$2:$D$92,MATCH('Ultima (Precision)'!$D$6,'Ultima mCF Table'!$A$2:$A$92,0),MATCH('Ultima (Precision)'!$E16,'Ultima mCF Table'!$B$1:$D$1,0))*($F16*M$11)</f>
        <v>363</v>
      </c>
      <c r="N16" s="174">
        <f>INDEX('Ultima mCF Table'!$B$2:$D$92,MATCH('Ultima (Precision)'!$D$6,'Ultima mCF Table'!$A$2:$A$92,0),MATCH('Ultima (Precision)'!$E16,'Ultima mCF Table'!$B$1:$D$1,0))*($F16*N$11)</f>
        <v>399.3</v>
      </c>
      <c r="O16" s="174">
        <f>INDEX('Ultima mCF Table'!$B$2:$D$92,MATCH('Ultima (Precision)'!$D$6,'Ultima mCF Table'!$A$2:$A$92,0),MATCH('Ultima (Precision)'!$E16,'Ultima mCF Table'!$B$1:$D$1,0))*($F16*O$11)</f>
        <v>435.59999999999997</v>
      </c>
      <c r="P16" s="174">
        <f>INDEX('Ultima mCF Table'!$B$2:$D$92,MATCH('Ultima (Precision)'!$D$6,'Ultima mCF Table'!$A$2:$A$92,0),MATCH('Ultima (Precision)'!$E16,'Ultima mCF Table'!$B$1:$D$1,0))*($F16*P$11)</f>
        <v>471.90000000000003</v>
      </c>
      <c r="Q16" s="174">
        <f>INDEX('Ultima mCF Table'!$B$2:$D$92,MATCH('Ultima (Precision)'!$D$6,'Ultima mCF Table'!$A$2:$A$92,0),MATCH('Ultima (Precision)'!$E16,'Ultima mCF Table'!$B$1:$D$1,0))*($F16*Q$11)</f>
        <v>508.2</v>
      </c>
      <c r="R16" s="174">
        <f>INDEX('Ultima mCF Table'!$B$2:$D$92,MATCH('Ultima (Precision)'!$D$6,'Ultima mCF Table'!$A$2:$A$92,0),MATCH('Ultima (Precision)'!$E16,'Ultima mCF Table'!$B$1:$D$1,0))*($F16*R$11)</f>
        <v>544.5</v>
      </c>
      <c r="S16" s="174">
        <f>INDEX('Ultima mCF Table'!$B$2:$D$92,MATCH('Ultima (Precision)'!$D$6,'Ultima mCF Table'!$A$2:$A$92,0),MATCH('Ultima (Precision)'!$E16,'Ultima mCF Table'!$B$1:$D$1,0))*($F16*S$11)</f>
        <v>580.80000000000007</v>
      </c>
      <c r="T16" s="174">
        <f>INDEX('Ultima mCF Table'!$B$2:$D$92,MATCH('Ultima (Precision)'!$D$6,'Ultima mCF Table'!$A$2:$A$92,0),MATCH('Ultima (Precision)'!$E16,'Ultima mCF Table'!$B$1:$D$1,0))*($F16*T$11)</f>
        <v>617.1</v>
      </c>
      <c r="U16" s="174">
        <f>INDEX('Ultima mCF Table'!$B$2:$D$92,MATCH('Ultima (Precision)'!$D$6,'Ultima mCF Table'!$A$2:$A$92,0),MATCH('Ultima (Precision)'!$E16,'Ultima mCF Table'!$B$1:$D$1,0))*($F16*U$11)</f>
        <v>653.4</v>
      </c>
      <c r="V16" s="174">
        <f>INDEX('Ultima mCF Table'!$B$2:$D$92,MATCH('Ultima (Precision)'!$D$6,'Ultima mCF Table'!$A$2:$A$92,0),MATCH('Ultima (Precision)'!$E16,'Ultima mCF Table'!$B$1:$D$1,0))*($F16*V$11)</f>
        <v>689.69999999999993</v>
      </c>
      <c r="W16" s="174">
        <f>INDEX('Ultima mCF Table'!$B$2:$D$92,MATCH('Ultima (Precision)'!$D$6,'Ultima mCF Table'!$A$2:$A$92,0),MATCH('Ultima (Precision)'!$E16,'Ultima mCF Table'!$B$1:$D$1,0))*($F16*W$11)</f>
        <v>726</v>
      </c>
      <c r="X16" s="174">
        <f>INDEX('Ultima mCF Table'!$B$2:$D$92,MATCH('Ultima (Precision)'!$D$6,'Ultima mCF Table'!$A$2:$A$92,0),MATCH('Ultima (Precision)'!$E16,'Ultima mCF Table'!$B$1:$D$1,0))*($F16*X$11)</f>
        <v>762.30000000000007</v>
      </c>
      <c r="Y16" s="174">
        <f>INDEX('Ultima mCF Table'!$B$2:$D$92,MATCH('Ultima (Precision)'!$D$6,'Ultima mCF Table'!$A$2:$A$92,0),MATCH('Ultima (Precision)'!$E16,'Ultima mCF Table'!$B$1:$D$1,0))*($F16*Y$11)</f>
        <v>798.6</v>
      </c>
      <c r="Z16" s="174">
        <f>INDEX('Ultima mCF Table'!$B$2:$D$92,MATCH('Ultima (Precision)'!$D$6,'Ultima mCF Table'!$A$2:$A$92,0),MATCH('Ultima (Precision)'!$E16,'Ultima mCF Table'!$B$1:$D$1,0))*($F16*Z$11)</f>
        <v>834.9</v>
      </c>
      <c r="AA16" s="174">
        <f>INDEX('Ultima mCF Table'!$B$2:$D$92,MATCH('Ultima (Precision)'!$D$6,'Ultima mCF Table'!$A$2:$A$92,0),MATCH('Ultima (Precision)'!$E16,'Ultima mCF Table'!$B$1:$D$1,0))*($F16*AA$11)</f>
        <v>871.19999999999993</v>
      </c>
      <c r="AB16" s="174">
        <f>INDEX('Ultima mCF Table'!$B$2:$D$92,MATCH('Ultima (Precision)'!$D$6,'Ultima mCF Table'!$A$2:$A$92,0),MATCH('Ultima (Precision)'!$E16,'Ultima mCF Table'!$B$1:$D$1,0))*($F16*AB$11)</f>
        <v>907.5</v>
      </c>
      <c r="AC16" s="174">
        <f>INDEX('Ultima mCF Table'!$B$2:$D$92,MATCH('Ultima (Precision)'!$D$6,'Ultima mCF Table'!$A$2:$A$92,0),MATCH('Ultima (Precision)'!$E16,'Ultima mCF Table'!$B$1:$D$1,0))*($F16*AC$11)</f>
        <v>943.80000000000007</v>
      </c>
      <c r="AD16" s="178">
        <f>INDEX('Ultima mCF Table'!$B$2:$D$92,MATCH('Ultima (Precision)'!$D$6,'Ultima mCF Table'!$A$2:$A$92,0),MATCH('Ultima (Precision)'!$E16,'Ultima mCF Table'!$B$1:$D$1,0))*($F16*AD$11)</f>
        <v>980.1</v>
      </c>
    </row>
    <row r="17" spans="1:30" x14ac:dyDescent="0.2">
      <c r="A17" s="351">
        <v>2</v>
      </c>
      <c r="B17" s="351">
        <v>215</v>
      </c>
      <c r="C17" s="351">
        <v>420</v>
      </c>
      <c r="D17" s="351" t="s">
        <v>66</v>
      </c>
      <c r="E17" s="351" t="s">
        <v>72</v>
      </c>
      <c r="F17" s="352">
        <v>511</v>
      </c>
      <c r="G17" s="353"/>
      <c r="H17" s="177">
        <f>INDEX('Ultima mCF Table'!$B$2:$D$92,MATCH('Ultima (Precision)'!$D$6,'Ultima mCF Table'!$A$2:$A$92,0),MATCH('Ultima (Precision)'!$E17,'Ultima mCF Table'!$B$1:$D$1,0))*($F17*H$11)</f>
        <v>255.5</v>
      </c>
      <c r="I17" s="174">
        <f>INDEX('Ultima mCF Table'!$B$2:$D$92,MATCH('Ultima (Precision)'!$D$6,'Ultima mCF Table'!$A$2:$A$92,0),MATCH('Ultima (Precision)'!$E17,'Ultima mCF Table'!$B$1:$D$1,0))*($F17*I$11)</f>
        <v>306.59999999999997</v>
      </c>
      <c r="J17" s="174">
        <f>INDEX('Ultima mCF Table'!$B$2:$D$92,MATCH('Ultima (Precision)'!$D$6,'Ultima mCF Table'!$A$2:$A$92,0),MATCH('Ultima (Precision)'!$E17,'Ultima mCF Table'!$B$1:$D$1,0))*($F17*J$11)</f>
        <v>357.7</v>
      </c>
      <c r="K17" s="174">
        <f>INDEX('Ultima mCF Table'!$B$2:$D$92,MATCH('Ultima (Precision)'!$D$6,'Ultima mCF Table'!$A$2:$A$92,0),MATCH('Ultima (Precision)'!$E17,'Ultima mCF Table'!$B$1:$D$1,0))*($F17*K$11)</f>
        <v>408.8</v>
      </c>
      <c r="L17" s="174">
        <f>INDEX('Ultima mCF Table'!$B$2:$D$92,MATCH('Ultima (Precision)'!$D$6,'Ultima mCF Table'!$A$2:$A$92,0),MATCH('Ultima (Precision)'!$E17,'Ultima mCF Table'!$B$1:$D$1,0))*($F17*L$11)</f>
        <v>459.90000000000003</v>
      </c>
      <c r="M17" s="174">
        <f>INDEX('Ultima mCF Table'!$B$2:$D$92,MATCH('Ultima (Precision)'!$D$6,'Ultima mCF Table'!$A$2:$A$92,0),MATCH('Ultima (Precision)'!$E17,'Ultima mCF Table'!$B$1:$D$1,0))*($F17*M$11)</f>
        <v>511</v>
      </c>
      <c r="N17" s="174">
        <f>INDEX('Ultima mCF Table'!$B$2:$D$92,MATCH('Ultima (Precision)'!$D$6,'Ultima mCF Table'!$A$2:$A$92,0),MATCH('Ultima (Precision)'!$E17,'Ultima mCF Table'!$B$1:$D$1,0))*($F17*N$11)</f>
        <v>562.1</v>
      </c>
      <c r="O17" s="174">
        <f>INDEX('Ultima mCF Table'!$B$2:$D$92,MATCH('Ultima (Precision)'!$D$6,'Ultima mCF Table'!$A$2:$A$92,0),MATCH('Ultima (Precision)'!$E17,'Ultima mCF Table'!$B$1:$D$1,0))*($F17*O$11)</f>
        <v>613.19999999999993</v>
      </c>
      <c r="P17" s="174">
        <f>INDEX('Ultima mCF Table'!$B$2:$D$92,MATCH('Ultima (Precision)'!$D$6,'Ultima mCF Table'!$A$2:$A$92,0),MATCH('Ultima (Precision)'!$E17,'Ultima mCF Table'!$B$1:$D$1,0))*($F17*P$11)</f>
        <v>664.30000000000007</v>
      </c>
      <c r="Q17" s="174">
        <f>INDEX('Ultima mCF Table'!$B$2:$D$92,MATCH('Ultima (Precision)'!$D$6,'Ultima mCF Table'!$A$2:$A$92,0),MATCH('Ultima (Precision)'!$E17,'Ultima mCF Table'!$B$1:$D$1,0))*($F17*Q$11)</f>
        <v>715.4</v>
      </c>
      <c r="R17" s="174">
        <f>INDEX('Ultima mCF Table'!$B$2:$D$92,MATCH('Ultima (Precision)'!$D$6,'Ultima mCF Table'!$A$2:$A$92,0),MATCH('Ultima (Precision)'!$E17,'Ultima mCF Table'!$B$1:$D$1,0))*($F17*R$11)</f>
        <v>766.5</v>
      </c>
      <c r="S17" s="174">
        <f>INDEX('Ultima mCF Table'!$B$2:$D$92,MATCH('Ultima (Precision)'!$D$6,'Ultima mCF Table'!$A$2:$A$92,0),MATCH('Ultima (Precision)'!$E17,'Ultima mCF Table'!$B$1:$D$1,0))*($F17*S$11)</f>
        <v>817.6</v>
      </c>
      <c r="T17" s="174">
        <f>INDEX('Ultima mCF Table'!$B$2:$D$92,MATCH('Ultima (Precision)'!$D$6,'Ultima mCF Table'!$A$2:$A$92,0),MATCH('Ultima (Precision)'!$E17,'Ultima mCF Table'!$B$1:$D$1,0))*($F17*T$11)</f>
        <v>868.69999999999993</v>
      </c>
      <c r="U17" s="174">
        <f>INDEX('Ultima mCF Table'!$B$2:$D$92,MATCH('Ultima (Precision)'!$D$6,'Ultima mCF Table'!$A$2:$A$92,0),MATCH('Ultima (Precision)'!$E17,'Ultima mCF Table'!$B$1:$D$1,0))*($F17*U$11)</f>
        <v>919.80000000000007</v>
      </c>
      <c r="V17" s="174">
        <f>INDEX('Ultima mCF Table'!$B$2:$D$92,MATCH('Ultima (Precision)'!$D$6,'Ultima mCF Table'!$A$2:$A$92,0),MATCH('Ultima (Precision)'!$E17,'Ultima mCF Table'!$B$1:$D$1,0))*($F17*V$11)</f>
        <v>970.9</v>
      </c>
      <c r="W17" s="174">
        <f>INDEX('Ultima mCF Table'!$B$2:$D$92,MATCH('Ultima (Precision)'!$D$6,'Ultima mCF Table'!$A$2:$A$92,0),MATCH('Ultima (Precision)'!$E17,'Ultima mCF Table'!$B$1:$D$1,0))*($F17*W$11)</f>
        <v>1022</v>
      </c>
      <c r="X17" s="174">
        <f>INDEX('Ultima mCF Table'!$B$2:$D$92,MATCH('Ultima (Precision)'!$D$6,'Ultima mCF Table'!$A$2:$A$92,0),MATCH('Ultima (Precision)'!$E17,'Ultima mCF Table'!$B$1:$D$1,0))*($F17*X$11)</f>
        <v>1073.1000000000001</v>
      </c>
      <c r="Y17" s="174">
        <f>INDEX('Ultima mCF Table'!$B$2:$D$92,MATCH('Ultima (Precision)'!$D$6,'Ultima mCF Table'!$A$2:$A$92,0),MATCH('Ultima (Precision)'!$E17,'Ultima mCF Table'!$B$1:$D$1,0))*($F17*Y$11)</f>
        <v>1124.2</v>
      </c>
      <c r="Z17" s="174">
        <f>INDEX('Ultima mCF Table'!$B$2:$D$92,MATCH('Ultima (Precision)'!$D$6,'Ultima mCF Table'!$A$2:$A$92,0),MATCH('Ultima (Precision)'!$E17,'Ultima mCF Table'!$B$1:$D$1,0))*($F17*Z$11)</f>
        <v>1175.3</v>
      </c>
      <c r="AA17" s="174">
        <f>INDEX('Ultima mCF Table'!$B$2:$D$92,MATCH('Ultima (Precision)'!$D$6,'Ultima mCF Table'!$A$2:$A$92,0),MATCH('Ultima (Precision)'!$E17,'Ultima mCF Table'!$B$1:$D$1,0))*($F17*AA$11)</f>
        <v>1226.3999999999999</v>
      </c>
      <c r="AB17" s="174">
        <f>INDEX('Ultima mCF Table'!$B$2:$D$92,MATCH('Ultima (Precision)'!$D$6,'Ultima mCF Table'!$A$2:$A$92,0),MATCH('Ultima (Precision)'!$E17,'Ultima mCF Table'!$B$1:$D$1,0))*($F17*AB$11)</f>
        <v>1277.5</v>
      </c>
      <c r="AC17" s="174">
        <f>INDEX('Ultima mCF Table'!$B$2:$D$92,MATCH('Ultima (Precision)'!$D$6,'Ultima mCF Table'!$A$2:$A$92,0),MATCH('Ultima (Precision)'!$E17,'Ultima mCF Table'!$B$1:$D$1,0))*($F17*AC$11)</f>
        <v>1328.6000000000001</v>
      </c>
      <c r="AD17" s="178">
        <f>INDEX('Ultima mCF Table'!$B$2:$D$92,MATCH('Ultima (Precision)'!$D$6,'Ultima mCF Table'!$A$2:$A$92,0),MATCH('Ultima (Precision)'!$E17,'Ultima mCF Table'!$B$1:$D$1,0))*($F17*AD$11)</f>
        <v>1379.7</v>
      </c>
    </row>
    <row r="18" spans="1:30" x14ac:dyDescent="0.2">
      <c r="A18" s="351">
        <v>2</v>
      </c>
      <c r="B18" s="351">
        <v>215</v>
      </c>
      <c r="C18" s="351">
        <v>420</v>
      </c>
      <c r="D18" s="351" t="s">
        <v>67</v>
      </c>
      <c r="E18" s="351" t="s">
        <v>72</v>
      </c>
      <c r="F18" s="352">
        <v>838</v>
      </c>
      <c r="G18" s="353"/>
      <c r="H18" s="177">
        <f>INDEX('Ultima mCF Table'!$B$2:$D$92,MATCH('Ultima (Precision)'!$D$6,'Ultima mCF Table'!$A$2:$A$92,0),MATCH('Ultima (Precision)'!$E18,'Ultima mCF Table'!$B$1:$D$1,0))*($F18*H$11)</f>
        <v>419</v>
      </c>
      <c r="I18" s="174">
        <f>INDEX('Ultima mCF Table'!$B$2:$D$92,MATCH('Ultima (Precision)'!$D$6,'Ultima mCF Table'!$A$2:$A$92,0),MATCH('Ultima (Precision)'!$E18,'Ultima mCF Table'!$B$1:$D$1,0))*($F18*I$11)</f>
        <v>502.79999999999995</v>
      </c>
      <c r="J18" s="174">
        <f>INDEX('Ultima mCF Table'!$B$2:$D$92,MATCH('Ultima (Precision)'!$D$6,'Ultima mCF Table'!$A$2:$A$92,0),MATCH('Ultima (Precision)'!$E18,'Ultima mCF Table'!$B$1:$D$1,0))*($F18*J$11)</f>
        <v>586.59999999999991</v>
      </c>
      <c r="K18" s="174">
        <f>INDEX('Ultima mCF Table'!$B$2:$D$92,MATCH('Ultima (Precision)'!$D$6,'Ultima mCF Table'!$A$2:$A$92,0),MATCH('Ultima (Precision)'!$E18,'Ultima mCF Table'!$B$1:$D$1,0))*($F18*K$11)</f>
        <v>670.40000000000009</v>
      </c>
      <c r="L18" s="174">
        <f>INDEX('Ultima mCF Table'!$B$2:$D$92,MATCH('Ultima (Precision)'!$D$6,'Ultima mCF Table'!$A$2:$A$92,0),MATCH('Ultima (Precision)'!$E18,'Ultima mCF Table'!$B$1:$D$1,0))*($F18*L$11)</f>
        <v>754.2</v>
      </c>
      <c r="M18" s="174">
        <f>INDEX('Ultima mCF Table'!$B$2:$D$92,MATCH('Ultima (Precision)'!$D$6,'Ultima mCF Table'!$A$2:$A$92,0),MATCH('Ultima (Precision)'!$E18,'Ultima mCF Table'!$B$1:$D$1,0))*($F18*M$11)</f>
        <v>838</v>
      </c>
      <c r="N18" s="174">
        <f>INDEX('Ultima mCF Table'!$B$2:$D$92,MATCH('Ultima (Precision)'!$D$6,'Ultima mCF Table'!$A$2:$A$92,0),MATCH('Ultima (Precision)'!$E18,'Ultima mCF Table'!$B$1:$D$1,0))*($F18*N$11)</f>
        <v>921.80000000000007</v>
      </c>
      <c r="O18" s="174">
        <f>INDEX('Ultima mCF Table'!$B$2:$D$92,MATCH('Ultima (Precision)'!$D$6,'Ultima mCF Table'!$A$2:$A$92,0),MATCH('Ultima (Precision)'!$E18,'Ultima mCF Table'!$B$1:$D$1,0))*($F18*O$11)</f>
        <v>1005.5999999999999</v>
      </c>
      <c r="P18" s="174">
        <f>INDEX('Ultima mCF Table'!$B$2:$D$92,MATCH('Ultima (Precision)'!$D$6,'Ultima mCF Table'!$A$2:$A$92,0),MATCH('Ultima (Precision)'!$E18,'Ultima mCF Table'!$B$1:$D$1,0))*($F18*P$11)</f>
        <v>1089.4000000000001</v>
      </c>
      <c r="Q18" s="174">
        <f>INDEX('Ultima mCF Table'!$B$2:$D$92,MATCH('Ultima (Precision)'!$D$6,'Ultima mCF Table'!$A$2:$A$92,0),MATCH('Ultima (Precision)'!$E18,'Ultima mCF Table'!$B$1:$D$1,0))*($F18*Q$11)</f>
        <v>1173.1999999999998</v>
      </c>
      <c r="R18" s="174">
        <f>INDEX('Ultima mCF Table'!$B$2:$D$92,MATCH('Ultima (Precision)'!$D$6,'Ultima mCF Table'!$A$2:$A$92,0),MATCH('Ultima (Precision)'!$E18,'Ultima mCF Table'!$B$1:$D$1,0))*($F18*R$11)</f>
        <v>1257</v>
      </c>
      <c r="S18" s="174">
        <f>INDEX('Ultima mCF Table'!$B$2:$D$92,MATCH('Ultima (Precision)'!$D$6,'Ultima mCF Table'!$A$2:$A$92,0),MATCH('Ultima (Precision)'!$E18,'Ultima mCF Table'!$B$1:$D$1,0))*($F18*S$11)</f>
        <v>1340.8000000000002</v>
      </c>
      <c r="T18" s="174">
        <f>INDEX('Ultima mCF Table'!$B$2:$D$92,MATCH('Ultima (Precision)'!$D$6,'Ultima mCF Table'!$A$2:$A$92,0),MATCH('Ultima (Precision)'!$E18,'Ultima mCF Table'!$B$1:$D$1,0))*($F18*T$11)</f>
        <v>1424.6</v>
      </c>
      <c r="U18" s="174">
        <f>INDEX('Ultima mCF Table'!$B$2:$D$92,MATCH('Ultima (Precision)'!$D$6,'Ultima mCF Table'!$A$2:$A$92,0),MATCH('Ultima (Precision)'!$E18,'Ultima mCF Table'!$B$1:$D$1,0))*($F18*U$11)</f>
        <v>1508.4</v>
      </c>
      <c r="V18" s="174">
        <f>INDEX('Ultima mCF Table'!$B$2:$D$92,MATCH('Ultima (Precision)'!$D$6,'Ultima mCF Table'!$A$2:$A$92,0),MATCH('Ultima (Precision)'!$E18,'Ultima mCF Table'!$B$1:$D$1,0))*($F18*V$11)</f>
        <v>1592.1999999999998</v>
      </c>
      <c r="W18" s="174">
        <f>INDEX('Ultima mCF Table'!$B$2:$D$92,MATCH('Ultima (Precision)'!$D$6,'Ultima mCF Table'!$A$2:$A$92,0),MATCH('Ultima (Precision)'!$E18,'Ultima mCF Table'!$B$1:$D$1,0))*($F18*W$11)</f>
        <v>1676</v>
      </c>
      <c r="X18" s="174">
        <f>INDEX('Ultima mCF Table'!$B$2:$D$92,MATCH('Ultima (Precision)'!$D$6,'Ultima mCF Table'!$A$2:$A$92,0),MATCH('Ultima (Precision)'!$E18,'Ultima mCF Table'!$B$1:$D$1,0))*($F18*X$11)</f>
        <v>1759.8000000000002</v>
      </c>
      <c r="Y18" s="174">
        <f>INDEX('Ultima mCF Table'!$B$2:$D$92,MATCH('Ultima (Precision)'!$D$6,'Ultima mCF Table'!$A$2:$A$92,0),MATCH('Ultima (Precision)'!$E18,'Ultima mCF Table'!$B$1:$D$1,0))*($F18*Y$11)</f>
        <v>1843.6000000000001</v>
      </c>
      <c r="Z18" s="174">
        <f>INDEX('Ultima mCF Table'!$B$2:$D$92,MATCH('Ultima (Precision)'!$D$6,'Ultima mCF Table'!$A$2:$A$92,0),MATCH('Ultima (Precision)'!$E18,'Ultima mCF Table'!$B$1:$D$1,0))*($F18*Z$11)</f>
        <v>1927.3999999999999</v>
      </c>
      <c r="AA18" s="174">
        <f>INDEX('Ultima mCF Table'!$B$2:$D$92,MATCH('Ultima (Precision)'!$D$6,'Ultima mCF Table'!$A$2:$A$92,0),MATCH('Ultima (Precision)'!$E18,'Ultima mCF Table'!$B$1:$D$1,0))*($F18*AA$11)</f>
        <v>2011.1999999999998</v>
      </c>
      <c r="AB18" s="174">
        <f>INDEX('Ultima mCF Table'!$B$2:$D$92,MATCH('Ultima (Precision)'!$D$6,'Ultima mCF Table'!$A$2:$A$92,0),MATCH('Ultima (Precision)'!$E18,'Ultima mCF Table'!$B$1:$D$1,0))*($F18*AB$11)</f>
        <v>2095</v>
      </c>
      <c r="AC18" s="174">
        <f>INDEX('Ultima mCF Table'!$B$2:$D$92,MATCH('Ultima (Precision)'!$D$6,'Ultima mCF Table'!$A$2:$A$92,0),MATCH('Ultima (Precision)'!$E18,'Ultima mCF Table'!$B$1:$D$1,0))*($F18*AC$11)</f>
        <v>2178.8000000000002</v>
      </c>
      <c r="AD18" s="178">
        <f>INDEX('Ultima mCF Table'!$B$2:$D$92,MATCH('Ultima (Precision)'!$D$6,'Ultima mCF Table'!$A$2:$A$92,0),MATCH('Ultima (Precision)'!$E18,'Ultima mCF Table'!$B$1:$D$1,0))*($F18*AD$11)</f>
        <v>2262.6000000000004</v>
      </c>
    </row>
    <row r="19" spans="1:30" x14ac:dyDescent="0.2">
      <c r="A19" s="351">
        <v>2</v>
      </c>
      <c r="B19" s="351">
        <v>215</v>
      </c>
      <c r="C19" s="351">
        <v>420</v>
      </c>
      <c r="D19" s="351" t="s">
        <v>68</v>
      </c>
      <c r="E19" s="351" t="s">
        <v>72</v>
      </c>
      <c r="F19" s="352">
        <v>1097</v>
      </c>
      <c r="G19" s="353"/>
      <c r="H19" s="177">
        <f>INDEX('Ultima mCF Table'!$B$2:$D$92,MATCH('Ultima (Precision)'!$D$6,'Ultima mCF Table'!$A$2:$A$92,0),MATCH('Ultima (Precision)'!$E19,'Ultima mCF Table'!$B$1:$D$1,0))*($F19*H$11)</f>
        <v>548.5</v>
      </c>
      <c r="I19" s="174">
        <f>INDEX('Ultima mCF Table'!$B$2:$D$92,MATCH('Ultima (Precision)'!$D$6,'Ultima mCF Table'!$A$2:$A$92,0),MATCH('Ultima (Precision)'!$E19,'Ultima mCF Table'!$B$1:$D$1,0))*($F19*I$11)</f>
        <v>658.19999999999993</v>
      </c>
      <c r="J19" s="174">
        <f>INDEX('Ultima mCF Table'!$B$2:$D$92,MATCH('Ultima (Precision)'!$D$6,'Ultima mCF Table'!$A$2:$A$92,0),MATCH('Ultima (Precision)'!$E19,'Ultima mCF Table'!$B$1:$D$1,0))*($F19*J$11)</f>
        <v>767.9</v>
      </c>
      <c r="K19" s="174">
        <f>INDEX('Ultima mCF Table'!$B$2:$D$92,MATCH('Ultima (Precision)'!$D$6,'Ultima mCF Table'!$A$2:$A$92,0),MATCH('Ultima (Precision)'!$E19,'Ultima mCF Table'!$B$1:$D$1,0))*($F19*K$11)</f>
        <v>877.6</v>
      </c>
      <c r="L19" s="174">
        <f>INDEX('Ultima mCF Table'!$B$2:$D$92,MATCH('Ultima (Precision)'!$D$6,'Ultima mCF Table'!$A$2:$A$92,0),MATCH('Ultima (Precision)'!$E19,'Ultima mCF Table'!$B$1:$D$1,0))*($F19*L$11)</f>
        <v>987.30000000000007</v>
      </c>
      <c r="M19" s="174">
        <f>INDEX('Ultima mCF Table'!$B$2:$D$92,MATCH('Ultima (Precision)'!$D$6,'Ultima mCF Table'!$A$2:$A$92,0),MATCH('Ultima (Precision)'!$E19,'Ultima mCF Table'!$B$1:$D$1,0))*($F19*M$11)</f>
        <v>1097</v>
      </c>
      <c r="N19" s="174">
        <f>INDEX('Ultima mCF Table'!$B$2:$D$92,MATCH('Ultima (Precision)'!$D$6,'Ultima mCF Table'!$A$2:$A$92,0),MATCH('Ultima (Precision)'!$E19,'Ultima mCF Table'!$B$1:$D$1,0))*($F19*N$11)</f>
        <v>1206.7</v>
      </c>
      <c r="O19" s="174">
        <f>INDEX('Ultima mCF Table'!$B$2:$D$92,MATCH('Ultima (Precision)'!$D$6,'Ultima mCF Table'!$A$2:$A$92,0),MATCH('Ultima (Precision)'!$E19,'Ultima mCF Table'!$B$1:$D$1,0))*($F19*O$11)</f>
        <v>1316.3999999999999</v>
      </c>
      <c r="P19" s="174">
        <f>INDEX('Ultima mCF Table'!$B$2:$D$92,MATCH('Ultima (Precision)'!$D$6,'Ultima mCF Table'!$A$2:$A$92,0),MATCH('Ultima (Precision)'!$E19,'Ultima mCF Table'!$B$1:$D$1,0))*($F19*P$11)</f>
        <v>1426.1000000000001</v>
      </c>
      <c r="Q19" s="174">
        <f>INDEX('Ultima mCF Table'!$B$2:$D$92,MATCH('Ultima (Precision)'!$D$6,'Ultima mCF Table'!$A$2:$A$92,0),MATCH('Ultima (Precision)'!$E19,'Ultima mCF Table'!$B$1:$D$1,0))*($F19*Q$11)</f>
        <v>1535.8</v>
      </c>
      <c r="R19" s="174">
        <f>INDEX('Ultima mCF Table'!$B$2:$D$92,MATCH('Ultima (Precision)'!$D$6,'Ultima mCF Table'!$A$2:$A$92,0),MATCH('Ultima (Precision)'!$E19,'Ultima mCF Table'!$B$1:$D$1,0))*($F19*R$11)</f>
        <v>1645.5</v>
      </c>
      <c r="S19" s="174">
        <f>INDEX('Ultima mCF Table'!$B$2:$D$92,MATCH('Ultima (Precision)'!$D$6,'Ultima mCF Table'!$A$2:$A$92,0),MATCH('Ultima (Precision)'!$E19,'Ultima mCF Table'!$B$1:$D$1,0))*($F19*S$11)</f>
        <v>1755.2</v>
      </c>
      <c r="T19" s="174">
        <f>INDEX('Ultima mCF Table'!$B$2:$D$92,MATCH('Ultima (Precision)'!$D$6,'Ultima mCF Table'!$A$2:$A$92,0),MATCH('Ultima (Precision)'!$E19,'Ultima mCF Table'!$B$1:$D$1,0))*($F19*T$11)</f>
        <v>1864.8999999999999</v>
      </c>
      <c r="U19" s="174">
        <f>INDEX('Ultima mCF Table'!$B$2:$D$92,MATCH('Ultima (Precision)'!$D$6,'Ultima mCF Table'!$A$2:$A$92,0),MATCH('Ultima (Precision)'!$E19,'Ultima mCF Table'!$B$1:$D$1,0))*($F19*U$11)</f>
        <v>1974.6000000000001</v>
      </c>
      <c r="V19" s="174">
        <f>INDEX('Ultima mCF Table'!$B$2:$D$92,MATCH('Ultima (Precision)'!$D$6,'Ultima mCF Table'!$A$2:$A$92,0),MATCH('Ultima (Precision)'!$E19,'Ultima mCF Table'!$B$1:$D$1,0))*($F19*V$11)</f>
        <v>2084.2999999999997</v>
      </c>
      <c r="W19" s="174">
        <f>INDEX('Ultima mCF Table'!$B$2:$D$92,MATCH('Ultima (Precision)'!$D$6,'Ultima mCF Table'!$A$2:$A$92,0),MATCH('Ultima (Precision)'!$E19,'Ultima mCF Table'!$B$1:$D$1,0))*($F19*W$11)</f>
        <v>2194</v>
      </c>
      <c r="X19" s="174">
        <f>INDEX('Ultima mCF Table'!$B$2:$D$92,MATCH('Ultima (Precision)'!$D$6,'Ultima mCF Table'!$A$2:$A$92,0),MATCH('Ultima (Precision)'!$E19,'Ultima mCF Table'!$B$1:$D$1,0))*($F19*X$11)</f>
        <v>2303.7000000000003</v>
      </c>
      <c r="Y19" s="174">
        <f>INDEX('Ultima mCF Table'!$B$2:$D$92,MATCH('Ultima (Precision)'!$D$6,'Ultima mCF Table'!$A$2:$A$92,0),MATCH('Ultima (Precision)'!$E19,'Ultima mCF Table'!$B$1:$D$1,0))*($F19*Y$11)</f>
        <v>2413.4</v>
      </c>
      <c r="Z19" s="174">
        <f>INDEX('Ultima mCF Table'!$B$2:$D$92,MATCH('Ultima (Precision)'!$D$6,'Ultima mCF Table'!$A$2:$A$92,0),MATCH('Ultima (Precision)'!$E19,'Ultima mCF Table'!$B$1:$D$1,0))*($F19*Z$11)</f>
        <v>2523.1</v>
      </c>
      <c r="AA19" s="174">
        <f>INDEX('Ultima mCF Table'!$B$2:$D$92,MATCH('Ultima (Precision)'!$D$6,'Ultima mCF Table'!$A$2:$A$92,0),MATCH('Ultima (Precision)'!$E19,'Ultima mCF Table'!$B$1:$D$1,0))*($F19*AA$11)</f>
        <v>2632.7999999999997</v>
      </c>
      <c r="AB19" s="174">
        <f>INDEX('Ultima mCF Table'!$B$2:$D$92,MATCH('Ultima (Precision)'!$D$6,'Ultima mCF Table'!$A$2:$A$92,0),MATCH('Ultima (Precision)'!$E19,'Ultima mCF Table'!$B$1:$D$1,0))*($F19*AB$11)</f>
        <v>2742.5</v>
      </c>
      <c r="AC19" s="174">
        <f>INDEX('Ultima mCF Table'!$B$2:$D$92,MATCH('Ultima (Precision)'!$D$6,'Ultima mCF Table'!$A$2:$A$92,0),MATCH('Ultima (Precision)'!$E19,'Ultima mCF Table'!$B$1:$D$1,0))*($F19*AC$11)</f>
        <v>2852.2000000000003</v>
      </c>
      <c r="AD19" s="178">
        <f>INDEX('Ultima mCF Table'!$B$2:$D$92,MATCH('Ultima (Precision)'!$D$6,'Ultima mCF Table'!$A$2:$A$92,0),MATCH('Ultima (Precision)'!$E19,'Ultima mCF Table'!$B$1:$D$1,0))*($F19*AD$11)</f>
        <v>2961.9</v>
      </c>
    </row>
    <row r="20" spans="1:30" x14ac:dyDescent="0.2">
      <c r="A20" s="351">
        <v>2</v>
      </c>
      <c r="B20" s="351">
        <v>288</v>
      </c>
      <c r="C20" s="351">
        <v>490</v>
      </c>
      <c r="D20" s="351" t="s">
        <v>65</v>
      </c>
      <c r="E20" s="351" t="s">
        <v>72</v>
      </c>
      <c r="F20" s="352">
        <v>479</v>
      </c>
      <c r="G20" s="353"/>
      <c r="H20" s="177">
        <f>INDEX('Ultima mCF Table'!$B$2:$D$92,MATCH('Ultima (Precision)'!$D$6,'Ultima mCF Table'!$A$2:$A$92,0),MATCH('Ultima (Precision)'!$E20,'Ultima mCF Table'!$B$1:$D$1,0))*($F20*H$11)</f>
        <v>239.5</v>
      </c>
      <c r="I20" s="174">
        <f>INDEX('Ultima mCF Table'!$B$2:$D$92,MATCH('Ultima (Precision)'!$D$6,'Ultima mCF Table'!$A$2:$A$92,0),MATCH('Ultima (Precision)'!$E20,'Ultima mCF Table'!$B$1:$D$1,0))*($F20*I$11)</f>
        <v>287.39999999999998</v>
      </c>
      <c r="J20" s="174">
        <f>INDEX('Ultima mCF Table'!$B$2:$D$92,MATCH('Ultima (Precision)'!$D$6,'Ultima mCF Table'!$A$2:$A$92,0),MATCH('Ultima (Precision)'!$E20,'Ultima mCF Table'!$B$1:$D$1,0))*($F20*J$11)</f>
        <v>335.29999999999995</v>
      </c>
      <c r="K20" s="174">
        <f>INDEX('Ultima mCF Table'!$B$2:$D$92,MATCH('Ultima (Precision)'!$D$6,'Ultima mCF Table'!$A$2:$A$92,0),MATCH('Ultima (Precision)'!$E20,'Ultima mCF Table'!$B$1:$D$1,0))*($F20*K$11)</f>
        <v>383.20000000000005</v>
      </c>
      <c r="L20" s="174">
        <f>INDEX('Ultima mCF Table'!$B$2:$D$92,MATCH('Ultima (Precision)'!$D$6,'Ultima mCF Table'!$A$2:$A$92,0),MATCH('Ultima (Precision)'!$E20,'Ultima mCF Table'!$B$1:$D$1,0))*($F20*L$11)</f>
        <v>431.1</v>
      </c>
      <c r="M20" s="174">
        <f>INDEX('Ultima mCF Table'!$B$2:$D$92,MATCH('Ultima (Precision)'!$D$6,'Ultima mCF Table'!$A$2:$A$92,0),MATCH('Ultima (Precision)'!$E20,'Ultima mCF Table'!$B$1:$D$1,0))*($F20*M$11)</f>
        <v>479</v>
      </c>
      <c r="N20" s="174">
        <f>INDEX('Ultima mCF Table'!$B$2:$D$92,MATCH('Ultima (Precision)'!$D$6,'Ultima mCF Table'!$A$2:$A$92,0),MATCH('Ultima (Precision)'!$E20,'Ultima mCF Table'!$B$1:$D$1,0))*($F20*N$11)</f>
        <v>526.90000000000009</v>
      </c>
      <c r="O20" s="174">
        <f>INDEX('Ultima mCF Table'!$B$2:$D$92,MATCH('Ultima (Precision)'!$D$6,'Ultima mCF Table'!$A$2:$A$92,0),MATCH('Ultima (Precision)'!$E20,'Ultima mCF Table'!$B$1:$D$1,0))*($F20*O$11)</f>
        <v>574.79999999999995</v>
      </c>
      <c r="P20" s="174">
        <f>INDEX('Ultima mCF Table'!$B$2:$D$92,MATCH('Ultima (Precision)'!$D$6,'Ultima mCF Table'!$A$2:$A$92,0),MATCH('Ultima (Precision)'!$E20,'Ultima mCF Table'!$B$1:$D$1,0))*($F20*P$11)</f>
        <v>622.70000000000005</v>
      </c>
      <c r="Q20" s="174">
        <f>INDEX('Ultima mCF Table'!$B$2:$D$92,MATCH('Ultima (Precision)'!$D$6,'Ultima mCF Table'!$A$2:$A$92,0),MATCH('Ultima (Precision)'!$E20,'Ultima mCF Table'!$B$1:$D$1,0))*($F20*Q$11)</f>
        <v>670.59999999999991</v>
      </c>
      <c r="R20" s="174">
        <f>INDEX('Ultima mCF Table'!$B$2:$D$92,MATCH('Ultima (Precision)'!$D$6,'Ultima mCF Table'!$A$2:$A$92,0),MATCH('Ultima (Precision)'!$E20,'Ultima mCF Table'!$B$1:$D$1,0))*($F20*R$11)</f>
        <v>718.5</v>
      </c>
      <c r="S20" s="174">
        <f>INDEX('Ultima mCF Table'!$B$2:$D$92,MATCH('Ultima (Precision)'!$D$6,'Ultima mCF Table'!$A$2:$A$92,0),MATCH('Ultima (Precision)'!$E20,'Ultima mCF Table'!$B$1:$D$1,0))*($F20*S$11)</f>
        <v>766.40000000000009</v>
      </c>
      <c r="T20" s="174">
        <f>INDEX('Ultima mCF Table'!$B$2:$D$92,MATCH('Ultima (Precision)'!$D$6,'Ultima mCF Table'!$A$2:$A$92,0),MATCH('Ultima (Precision)'!$E20,'Ultima mCF Table'!$B$1:$D$1,0))*($F20*T$11)</f>
        <v>814.3</v>
      </c>
      <c r="U20" s="174">
        <f>INDEX('Ultima mCF Table'!$B$2:$D$92,MATCH('Ultima (Precision)'!$D$6,'Ultima mCF Table'!$A$2:$A$92,0),MATCH('Ultima (Precision)'!$E20,'Ultima mCF Table'!$B$1:$D$1,0))*($F20*U$11)</f>
        <v>862.2</v>
      </c>
      <c r="V20" s="174">
        <f>INDEX('Ultima mCF Table'!$B$2:$D$92,MATCH('Ultima (Precision)'!$D$6,'Ultima mCF Table'!$A$2:$A$92,0),MATCH('Ultima (Precision)'!$E20,'Ultima mCF Table'!$B$1:$D$1,0))*($F20*V$11)</f>
        <v>910.09999999999991</v>
      </c>
      <c r="W20" s="174">
        <f>INDEX('Ultima mCF Table'!$B$2:$D$92,MATCH('Ultima (Precision)'!$D$6,'Ultima mCF Table'!$A$2:$A$92,0),MATCH('Ultima (Precision)'!$E20,'Ultima mCF Table'!$B$1:$D$1,0))*($F20*W$11)</f>
        <v>958</v>
      </c>
      <c r="X20" s="174">
        <f>INDEX('Ultima mCF Table'!$B$2:$D$92,MATCH('Ultima (Precision)'!$D$6,'Ultima mCF Table'!$A$2:$A$92,0),MATCH('Ultima (Precision)'!$E20,'Ultima mCF Table'!$B$1:$D$1,0))*($F20*X$11)</f>
        <v>1005.9000000000001</v>
      </c>
      <c r="Y20" s="174">
        <f>INDEX('Ultima mCF Table'!$B$2:$D$92,MATCH('Ultima (Precision)'!$D$6,'Ultima mCF Table'!$A$2:$A$92,0),MATCH('Ultima (Precision)'!$E20,'Ultima mCF Table'!$B$1:$D$1,0))*($F20*Y$11)</f>
        <v>1053.8000000000002</v>
      </c>
      <c r="Z20" s="174">
        <f>INDEX('Ultima mCF Table'!$B$2:$D$92,MATCH('Ultima (Precision)'!$D$6,'Ultima mCF Table'!$A$2:$A$92,0),MATCH('Ultima (Precision)'!$E20,'Ultima mCF Table'!$B$1:$D$1,0))*($F20*Z$11)</f>
        <v>1101.6999999999998</v>
      </c>
      <c r="AA20" s="174">
        <f>INDEX('Ultima mCF Table'!$B$2:$D$92,MATCH('Ultima (Precision)'!$D$6,'Ultima mCF Table'!$A$2:$A$92,0),MATCH('Ultima (Precision)'!$E20,'Ultima mCF Table'!$B$1:$D$1,0))*($F20*AA$11)</f>
        <v>1149.5999999999999</v>
      </c>
      <c r="AB20" s="174">
        <f>INDEX('Ultima mCF Table'!$B$2:$D$92,MATCH('Ultima (Precision)'!$D$6,'Ultima mCF Table'!$A$2:$A$92,0),MATCH('Ultima (Precision)'!$E20,'Ultima mCF Table'!$B$1:$D$1,0))*($F20*AB$11)</f>
        <v>1197.5</v>
      </c>
      <c r="AC20" s="174">
        <f>INDEX('Ultima mCF Table'!$B$2:$D$92,MATCH('Ultima (Precision)'!$D$6,'Ultima mCF Table'!$A$2:$A$92,0),MATCH('Ultima (Precision)'!$E20,'Ultima mCF Table'!$B$1:$D$1,0))*($F20*AC$11)</f>
        <v>1245.4000000000001</v>
      </c>
      <c r="AD20" s="178">
        <f>INDEX('Ultima mCF Table'!$B$2:$D$92,MATCH('Ultima (Precision)'!$D$6,'Ultima mCF Table'!$A$2:$A$92,0),MATCH('Ultima (Precision)'!$E20,'Ultima mCF Table'!$B$1:$D$1,0))*($F20*AD$11)</f>
        <v>1293.3000000000002</v>
      </c>
    </row>
    <row r="21" spans="1:30" x14ac:dyDescent="0.2">
      <c r="A21" s="351">
        <v>2</v>
      </c>
      <c r="B21" s="351">
        <v>288</v>
      </c>
      <c r="C21" s="351">
        <v>490</v>
      </c>
      <c r="D21" s="351" t="s">
        <v>66</v>
      </c>
      <c r="E21" s="351" t="s">
        <v>72</v>
      </c>
      <c r="F21" s="352">
        <v>660</v>
      </c>
      <c r="G21" s="353"/>
      <c r="H21" s="177">
        <f>INDEX('Ultima mCF Table'!$B$2:$D$92,MATCH('Ultima (Precision)'!$D$6,'Ultima mCF Table'!$A$2:$A$92,0),MATCH('Ultima (Precision)'!$E21,'Ultima mCF Table'!$B$1:$D$1,0))*($F21*H$11)</f>
        <v>330</v>
      </c>
      <c r="I21" s="174">
        <f>INDEX('Ultima mCF Table'!$B$2:$D$92,MATCH('Ultima (Precision)'!$D$6,'Ultima mCF Table'!$A$2:$A$92,0),MATCH('Ultima (Precision)'!$E21,'Ultima mCF Table'!$B$1:$D$1,0))*($F21*I$11)</f>
        <v>396</v>
      </c>
      <c r="J21" s="174">
        <f>INDEX('Ultima mCF Table'!$B$2:$D$92,MATCH('Ultima (Precision)'!$D$6,'Ultima mCF Table'!$A$2:$A$92,0),MATCH('Ultima (Precision)'!$E21,'Ultima mCF Table'!$B$1:$D$1,0))*($F21*J$11)</f>
        <v>461.99999999999994</v>
      </c>
      <c r="K21" s="174">
        <f>INDEX('Ultima mCF Table'!$B$2:$D$92,MATCH('Ultima (Precision)'!$D$6,'Ultima mCF Table'!$A$2:$A$92,0),MATCH('Ultima (Precision)'!$E21,'Ultima mCF Table'!$B$1:$D$1,0))*($F21*K$11)</f>
        <v>528</v>
      </c>
      <c r="L21" s="174">
        <f>INDEX('Ultima mCF Table'!$B$2:$D$92,MATCH('Ultima (Precision)'!$D$6,'Ultima mCF Table'!$A$2:$A$92,0),MATCH('Ultima (Precision)'!$E21,'Ultima mCF Table'!$B$1:$D$1,0))*($F21*L$11)</f>
        <v>594</v>
      </c>
      <c r="M21" s="174">
        <f>INDEX('Ultima mCF Table'!$B$2:$D$92,MATCH('Ultima (Precision)'!$D$6,'Ultima mCF Table'!$A$2:$A$92,0),MATCH('Ultima (Precision)'!$E21,'Ultima mCF Table'!$B$1:$D$1,0))*($F21*M$11)</f>
        <v>660</v>
      </c>
      <c r="N21" s="174">
        <f>INDEX('Ultima mCF Table'!$B$2:$D$92,MATCH('Ultima (Precision)'!$D$6,'Ultima mCF Table'!$A$2:$A$92,0),MATCH('Ultima (Precision)'!$E21,'Ultima mCF Table'!$B$1:$D$1,0))*($F21*N$11)</f>
        <v>726.00000000000011</v>
      </c>
      <c r="O21" s="174">
        <f>INDEX('Ultima mCF Table'!$B$2:$D$92,MATCH('Ultima (Precision)'!$D$6,'Ultima mCF Table'!$A$2:$A$92,0),MATCH('Ultima (Precision)'!$E21,'Ultima mCF Table'!$B$1:$D$1,0))*($F21*O$11)</f>
        <v>792</v>
      </c>
      <c r="P21" s="174">
        <f>INDEX('Ultima mCF Table'!$B$2:$D$92,MATCH('Ultima (Precision)'!$D$6,'Ultima mCF Table'!$A$2:$A$92,0),MATCH('Ultima (Precision)'!$E21,'Ultima mCF Table'!$B$1:$D$1,0))*($F21*P$11)</f>
        <v>858</v>
      </c>
      <c r="Q21" s="174">
        <f>INDEX('Ultima mCF Table'!$B$2:$D$92,MATCH('Ultima (Precision)'!$D$6,'Ultima mCF Table'!$A$2:$A$92,0),MATCH('Ultima (Precision)'!$E21,'Ultima mCF Table'!$B$1:$D$1,0))*($F21*Q$11)</f>
        <v>923.99999999999989</v>
      </c>
      <c r="R21" s="174">
        <f>INDEX('Ultima mCF Table'!$B$2:$D$92,MATCH('Ultima (Precision)'!$D$6,'Ultima mCF Table'!$A$2:$A$92,0),MATCH('Ultima (Precision)'!$E21,'Ultima mCF Table'!$B$1:$D$1,0))*($F21*R$11)</f>
        <v>990</v>
      </c>
      <c r="S21" s="174">
        <f>INDEX('Ultima mCF Table'!$B$2:$D$92,MATCH('Ultima (Precision)'!$D$6,'Ultima mCF Table'!$A$2:$A$92,0),MATCH('Ultima (Precision)'!$E21,'Ultima mCF Table'!$B$1:$D$1,0))*($F21*S$11)</f>
        <v>1056</v>
      </c>
      <c r="T21" s="174">
        <f>INDEX('Ultima mCF Table'!$B$2:$D$92,MATCH('Ultima (Precision)'!$D$6,'Ultima mCF Table'!$A$2:$A$92,0),MATCH('Ultima (Precision)'!$E21,'Ultima mCF Table'!$B$1:$D$1,0))*($F21*T$11)</f>
        <v>1122</v>
      </c>
      <c r="U21" s="174">
        <f>INDEX('Ultima mCF Table'!$B$2:$D$92,MATCH('Ultima (Precision)'!$D$6,'Ultima mCF Table'!$A$2:$A$92,0),MATCH('Ultima (Precision)'!$E21,'Ultima mCF Table'!$B$1:$D$1,0))*($F21*U$11)</f>
        <v>1188</v>
      </c>
      <c r="V21" s="174">
        <f>INDEX('Ultima mCF Table'!$B$2:$D$92,MATCH('Ultima (Precision)'!$D$6,'Ultima mCF Table'!$A$2:$A$92,0),MATCH('Ultima (Precision)'!$E21,'Ultima mCF Table'!$B$1:$D$1,0))*($F21*V$11)</f>
        <v>1254</v>
      </c>
      <c r="W21" s="174">
        <f>INDEX('Ultima mCF Table'!$B$2:$D$92,MATCH('Ultima (Precision)'!$D$6,'Ultima mCF Table'!$A$2:$A$92,0),MATCH('Ultima (Precision)'!$E21,'Ultima mCF Table'!$B$1:$D$1,0))*($F21*W$11)</f>
        <v>1320</v>
      </c>
      <c r="X21" s="174">
        <f>INDEX('Ultima mCF Table'!$B$2:$D$92,MATCH('Ultima (Precision)'!$D$6,'Ultima mCF Table'!$A$2:$A$92,0),MATCH('Ultima (Precision)'!$E21,'Ultima mCF Table'!$B$1:$D$1,0))*($F21*X$11)</f>
        <v>1386</v>
      </c>
      <c r="Y21" s="174">
        <f>INDEX('Ultima mCF Table'!$B$2:$D$92,MATCH('Ultima (Precision)'!$D$6,'Ultima mCF Table'!$A$2:$A$92,0),MATCH('Ultima (Precision)'!$E21,'Ultima mCF Table'!$B$1:$D$1,0))*($F21*Y$11)</f>
        <v>1452.0000000000002</v>
      </c>
      <c r="Z21" s="174">
        <f>INDEX('Ultima mCF Table'!$B$2:$D$92,MATCH('Ultima (Precision)'!$D$6,'Ultima mCF Table'!$A$2:$A$92,0),MATCH('Ultima (Precision)'!$E21,'Ultima mCF Table'!$B$1:$D$1,0))*($F21*Z$11)</f>
        <v>1517.9999999999998</v>
      </c>
      <c r="AA21" s="174">
        <f>INDEX('Ultima mCF Table'!$B$2:$D$92,MATCH('Ultima (Precision)'!$D$6,'Ultima mCF Table'!$A$2:$A$92,0),MATCH('Ultima (Precision)'!$E21,'Ultima mCF Table'!$B$1:$D$1,0))*($F21*AA$11)</f>
        <v>1584</v>
      </c>
      <c r="AB21" s="174">
        <f>INDEX('Ultima mCF Table'!$B$2:$D$92,MATCH('Ultima (Precision)'!$D$6,'Ultima mCF Table'!$A$2:$A$92,0),MATCH('Ultima (Precision)'!$E21,'Ultima mCF Table'!$B$1:$D$1,0))*($F21*AB$11)</f>
        <v>1650</v>
      </c>
      <c r="AC21" s="174">
        <f>INDEX('Ultima mCF Table'!$B$2:$D$92,MATCH('Ultima (Precision)'!$D$6,'Ultima mCF Table'!$A$2:$A$92,0),MATCH('Ultima (Precision)'!$E21,'Ultima mCF Table'!$B$1:$D$1,0))*($F21*AC$11)</f>
        <v>1716</v>
      </c>
      <c r="AD21" s="178">
        <f>INDEX('Ultima mCF Table'!$B$2:$D$92,MATCH('Ultima (Precision)'!$D$6,'Ultima mCF Table'!$A$2:$A$92,0),MATCH('Ultima (Precision)'!$E21,'Ultima mCF Table'!$B$1:$D$1,0))*($F21*AD$11)</f>
        <v>1782.0000000000002</v>
      </c>
    </row>
    <row r="22" spans="1:30" x14ac:dyDescent="0.2">
      <c r="A22" s="351">
        <v>2</v>
      </c>
      <c r="B22" s="351">
        <v>288</v>
      </c>
      <c r="C22" s="351">
        <v>490</v>
      </c>
      <c r="D22" s="351" t="s">
        <v>67</v>
      </c>
      <c r="E22" s="351" t="s">
        <v>72</v>
      </c>
      <c r="F22" s="352">
        <v>1051</v>
      </c>
      <c r="G22" s="353"/>
      <c r="H22" s="177">
        <f>INDEX('Ultima mCF Table'!$B$2:$D$92,MATCH('Ultima (Precision)'!$D$6,'Ultima mCF Table'!$A$2:$A$92,0),MATCH('Ultima (Precision)'!$E22,'Ultima mCF Table'!$B$1:$D$1,0))*($F22*H$11)</f>
        <v>525.5</v>
      </c>
      <c r="I22" s="174">
        <f>INDEX('Ultima mCF Table'!$B$2:$D$92,MATCH('Ultima (Precision)'!$D$6,'Ultima mCF Table'!$A$2:$A$92,0),MATCH('Ultima (Precision)'!$E22,'Ultima mCF Table'!$B$1:$D$1,0))*($F22*I$11)</f>
        <v>630.6</v>
      </c>
      <c r="J22" s="174">
        <f>INDEX('Ultima mCF Table'!$B$2:$D$92,MATCH('Ultima (Precision)'!$D$6,'Ultima mCF Table'!$A$2:$A$92,0),MATCH('Ultima (Precision)'!$E22,'Ultima mCF Table'!$B$1:$D$1,0))*($F22*J$11)</f>
        <v>735.69999999999993</v>
      </c>
      <c r="K22" s="174">
        <f>INDEX('Ultima mCF Table'!$B$2:$D$92,MATCH('Ultima (Precision)'!$D$6,'Ultima mCF Table'!$A$2:$A$92,0),MATCH('Ultima (Precision)'!$E22,'Ultima mCF Table'!$B$1:$D$1,0))*($F22*K$11)</f>
        <v>840.80000000000007</v>
      </c>
      <c r="L22" s="174">
        <f>INDEX('Ultima mCF Table'!$B$2:$D$92,MATCH('Ultima (Precision)'!$D$6,'Ultima mCF Table'!$A$2:$A$92,0),MATCH('Ultima (Precision)'!$E22,'Ultima mCF Table'!$B$1:$D$1,0))*($F22*L$11)</f>
        <v>945.9</v>
      </c>
      <c r="M22" s="174">
        <f>INDEX('Ultima mCF Table'!$B$2:$D$92,MATCH('Ultima (Precision)'!$D$6,'Ultima mCF Table'!$A$2:$A$92,0),MATCH('Ultima (Precision)'!$E22,'Ultima mCF Table'!$B$1:$D$1,0))*($F22*M$11)</f>
        <v>1051</v>
      </c>
      <c r="N22" s="174">
        <f>INDEX('Ultima mCF Table'!$B$2:$D$92,MATCH('Ultima (Precision)'!$D$6,'Ultima mCF Table'!$A$2:$A$92,0),MATCH('Ultima (Precision)'!$E22,'Ultima mCF Table'!$B$1:$D$1,0))*($F22*N$11)</f>
        <v>1156.1000000000001</v>
      </c>
      <c r="O22" s="174">
        <f>INDEX('Ultima mCF Table'!$B$2:$D$92,MATCH('Ultima (Precision)'!$D$6,'Ultima mCF Table'!$A$2:$A$92,0),MATCH('Ultima (Precision)'!$E22,'Ultima mCF Table'!$B$1:$D$1,0))*($F22*O$11)</f>
        <v>1261.2</v>
      </c>
      <c r="P22" s="174">
        <f>INDEX('Ultima mCF Table'!$B$2:$D$92,MATCH('Ultima (Precision)'!$D$6,'Ultima mCF Table'!$A$2:$A$92,0),MATCH('Ultima (Precision)'!$E22,'Ultima mCF Table'!$B$1:$D$1,0))*($F22*P$11)</f>
        <v>1366.3</v>
      </c>
      <c r="Q22" s="174">
        <f>INDEX('Ultima mCF Table'!$B$2:$D$92,MATCH('Ultima (Precision)'!$D$6,'Ultima mCF Table'!$A$2:$A$92,0),MATCH('Ultima (Precision)'!$E22,'Ultima mCF Table'!$B$1:$D$1,0))*($F22*Q$11)</f>
        <v>1471.3999999999999</v>
      </c>
      <c r="R22" s="174">
        <f>INDEX('Ultima mCF Table'!$B$2:$D$92,MATCH('Ultima (Precision)'!$D$6,'Ultima mCF Table'!$A$2:$A$92,0),MATCH('Ultima (Precision)'!$E22,'Ultima mCF Table'!$B$1:$D$1,0))*($F22*R$11)</f>
        <v>1576.5</v>
      </c>
      <c r="S22" s="174">
        <f>INDEX('Ultima mCF Table'!$B$2:$D$92,MATCH('Ultima (Precision)'!$D$6,'Ultima mCF Table'!$A$2:$A$92,0),MATCH('Ultima (Precision)'!$E22,'Ultima mCF Table'!$B$1:$D$1,0))*($F22*S$11)</f>
        <v>1681.6000000000001</v>
      </c>
      <c r="T22" s="174">
        <f>INDEX('Ultima mCF Table'!$B$2:$D$92,MATCH('Ultima (Precision)'!$D$6,'Ultima mCF Table'!$A$2:$A$92,0),MATCH('Ultima (Precision)'!$E22,'Ultima mCF Table'!$B$1:$D$1,0))*($F22*T$11)</f>
        <v>1786.7</v>
      </c>
      <c r="U22" s="174">
        <f>INDEX('Ultima mCF Table'!$B$2:$D$92,MATCH('Ultima (Precision)'!$D$6,'Ultima mCF Table'!$A$2:$A$92,0),MATCH('Ultima (Precision)'!$E22,'Ultima mCF Table'!$B$1:$D$1,0))*($F22*U$11)</f>
        <v>1891.8</v>
      </c>
      <c r="V22" s="174">
        <f>INDEX('Ultima mCF Table'!$B$2:$D$92,MATCH('Ultima (Precision)'!$D$6,'Ultima mCF Table'!$A$2:$A$92,0),MATCH('Ultima (Precision)'!$E22,'Ultima mCF Table'!$B$1:$D$1,0))*($F22*V$11)</f>
        <v>1996.8999999999999</v>
      </c>
      <c r="W22" s="174">
        <f>INDEX('Ultima mCF Table'!$B$2:$D$92,MATCH('Ultima (Precision)'!$D$6,'Ultima mCF Table'!$A$2:$A$92,0),MATCH('Ultima (Precision)'!$E22,'Ultima mCF Table'!$B$1:$D$1,0))*($F22*W$11)</f>
        <v>2102</v>
      </c>
      <c r="X22" s="174">
        <f>INDEX('Ultima mCF Table'!$B$2:$D$92,MATCH('Ultima (Precision)'!$D$6,'Ultima mCF Table'!$A$2:$A$92,0),MATCH('Ultima (Precision)'!$E22,'Ultima mCF Table'!$B$1:$D$1,0))*($F22*X$11)</f>
        <v>2207.1</v>
      </c>
      <c r="Y22" s="174">
        <f>INDEX('Ultima mCF Table'!$B$2:$D$92,MATCH('Ultima (Precision)'!$D$6,'Ultima mCF Table'!$A$2:$A$92,0),MATCH('Ultima (Precision)'!$E22,'Ultima mCF Table'!$B$1:$D$1,0))*($F22*Y$11)</f>
        <v>2312.2000000000003</v>
      </c>
      <c r="Z22" s="174">
        <f>INDEX('Ultima mCF Table'!$B$2:$D$92,MATCH('Ultima (Precision)'!$D$6,'Ultima mCF Table'!$A$2:$A$92,0),MATCH('Ultima (Precision)'!$E22,'Ultima mCF Table'!$B$1:$D$1,0))*($F22*Z$11)</f>
        <v>2417.2999999999997</v>
      </c>
      <c r="AA22" s="174">
        <f>INDEX('Ultima mCF Table'!$B$2:$D$92,MATCH('Ultima (Precision)'!$D$6,'Ultima mCF Table'!$A$2:$A$92,0),MATCH('Ultima (Precision)'!$E22,'Ultima mCF Table'!$B$1:$D$1,0))*($F22*AA$11)</f>
        <v>2522.4</v>
      </c>
      <c r="AB22" s="174">
        <f>INDEX('Ultima mCF Table'!$B$2:$D$92,MATCH('Ultima (Precision)'!$D$6,'Ultima mCF Table'!$A$2:$A$92,0),MATCH('Ultima (Precision)'!$E22,'Ultima mCF Table'!$B$1:$D$1,0))*($F22*AB$11)</f>
        <v>2627.5</v>
      </c>
      <c r="AC22" s="174">
        <f>INDEX('Ultima mCF Table'!$B$2:$D$92,MATCH('Ultima (Precision)'!$D$6,'Ultima mCF Table'!$A$2:$A$92,0),MATCH('Ultima (Precision)'!$E22,'Ultima mCF Table'!$B$1:$D$1,0))*($F22*AC$11)</f>
        <v>2732.6</v>
      </c>
      <c r="AD22" s="178">
        <f>INDEX('Ultima mCF Table'!$B$2:$D$92,MATCH('Ultima (Precision)'!$D$6,'Ultima mCF Table'!$A$2:$A$92,0),MATCH('Ultima (Precision)'!$E22,'Ultima mCF Table'!$B$1:$D$1,0))*($F22*AD$11)</f>
        <v>2837.7000000000003</v>
      </c>
    </row>
    <row r="23" spans="1:30" x14ac:dyDescent="0.2">
      <c r="A23" s="351">
        <v>2</v>
      </c>
      <c r="B23" s="351">
        <v>288</v>
      </c>
      <c r="C23" s="351">
        <v>490</v>
      </c>
      <c r="D23" s="351" t="s">
        <v>68</v>
      </c>
      <c r="E23" s="351" t="s">
        <v>72</v>
      </c>
      <c r="F23" s="352">
        <v>1375</v>
      </c>
      <c r="G23" s="353"/>
      <c r="H23" s="177">
        <f>INDEX('Ultima mCF Table'!$B$2:$D$92,MATCH('Ultima (Precision)'!$D$6,'Ultima mCF Table'!$A$2:$A$92,0),MATCH('Ultima (Precision)'!$E23,'Ultima mCF Table'!$B$1:$D$1,0))*($F23*H$11)</f>
        <v>687.5</v>
      </c>
      <c r="I23" s="174">
        <f>INDEX('Ultima mCF Table'!$B$2:$D$92,MATCH('Ultima (Precision)'!$D$6,'Ultima mCF Table'!$A$2:$A$92,0),MATCH('Ultima (Precision)'!$E23,'Ultima mCF Table'!$B$1:$D$1,0))*($F23*I$11)</f>
        <v>825</v>
      </c>
      <c r="J23" s="174">
        <f>INDEX('Ultima mCF Table'!$B$2:$D$92,MATCH('Ultima (Precision)'!$D$6,'Ultima mCF Table'!$A$2:$A$92,0),MATCH('Ultima (Precision)'!$E23,'Ultima mCF Table'!$B$1:$D$1,0))*($F23*J$11)</f>
        <v>962.49999999999989</v>
      </c>
      <c r="K23" s="174">
        <f>INDEX('Ultima mCF Table'!$B$2:$D$92,MATCH('Ultima (Precision)'!$D$6,'Ultima mCF Table'!$A$2:$A$92,0),MATCH('Ultima (Precision)'!$E23,'Ultima mCF Table'!$B$1:$D$1,0))*($F23*K$11)</f>
        <v>1100</v>
      </c>
      <c r="L23" s="174">
        <f>INDEX('Ultima mCF Table'!$B$2:$D$92,MATCH('Ultima (Precision)'!$D$6,'Ultima mCF Table'!$A$2:$A$92,0),MATCH('Ultima (Precision)'!$E23,'Ultima mCF Table'!$B$1:$D$1,0))*($F23*L$11)</f>
        <v>1237.5</v>
      </c>
      <c r="M23" s="174">
        <f>INDEX('Ultima mCF Table'!$B$2:$D$92,MATCH('Ultima (Precision)'!$D$6,'Ultima mCF Table'!$A$2:$A$92,0),MATCH('Ultima (Precision)'!$E23,'Ultima mCF Table'!$B$1:$D$1,0))*($F23*M$11)</f>
        <v>1375</v>
      </c>
      <c r="N23" s="174">
        <f>INDEX('Ultima mCF Table'!$B$2:$D$92,MATCH('Ultima (Precision)'!$D$6,'Ultima mCF Table'!$A$2:$A$92,0),MATCH('Ultima (Precision)'!$E23,'Ultima mCF Table'!$B$1:$D$1,0))*($F23*N$11)</f>
        <v>1512.5000000000002</v>
      </c>
      <c r="O23" s="174">
        <f>INDEX('Ultima mCF Table'!$B$2:$D$92,MATCH('Ultima (Precision)'!$D$6,'Ultima mCF Table'!$A$2:$A$92,0),MATCH('Ultima (Precision)'!$E23,'Ultima mCF Table'!$B$1:$D$1,0))*($F23*O$11)</f>
        <v>1650</v>
      </c>
      <c r="P23" s="174">
        <f>INDEX('Ultima mCF Table'!$B$2:$D$92,MATCH('Ultima (Precision)'!$D$6,'Ultima mCF Table'!$A$2:$A$92,0),MATCH('Ultima (Precision)'!$E23,'Ultima mCF Table'!$B$1:$D$1,0))*($F23*P$11)</f>
        <v>1787.5</v>
      </c>
      <c r="Q23" s="174">
        <f>INDEX('Ultima mCF Table'!$B$2:$D$92,MATCH('Ultima (Precision)'!$D$6,'Ultima mCF Table'!$A$2:$A$92,0),MATCH('Ultima (Precision)'!$E23,'Ultima mCF Table'!$B$1:$D$1,0))*($F23*Q$11)</f>
        <v>1924.9999999999998</v>
      </c>
      <c r="R23" s="174">
        <f>INDEX('Ultima mCF Table'!$B$2:$D$92,MATCH('Ultima (Precision)'!$D$6,'Ultima mCF Table'!$A$2:$A$92,0),MATCH('Ultima (Precision)'!$E23,'Ultima mCF Table'!$B$1:$D$1,0))*($F23*R$11)</f>
        <v>2062.5</v>
      </c>
      <c r="S23" s="174">
        <f>INDEX('Ultima mCF Table'!$B$2:$D$92,MATCH('Ultima (Precision)'!$D$6,'Ultima mCF Table'!$A$2:$A$92,0),MATCH('Ultima (Precision)'!$E23,'Ultima mCF Table'!$B$1:$D$1,0))*($F23*S$11)</f>
        <v>2200</v>
      </c>
      <c r="T23" s="174">
        <f>INDEX('Ultima mCF Table'!$B$2:$D$92,MATCH('Ultima (Precision)'!$D$6,'Ultima mCF Table'!$A$2:$A$92,0),MATCH('Ultima (Precision)'!$E23,'Ultima mCF Table'!$B$1:$D$1,0))*($F23*T$11)</f>
        <v>2337.5</v>
      </c>
      <c r="U23" s="174">
        <f>INDEX('Ultima mCF Table'!$B$2:$D$92,MATCH('Ultima (Precision)'!$D$6,'Ultima mCF Table'!$A$2:$A$92,0),MATCH('Ultima (Precision)'!$E23,'Ultima mCF Table'!$B$1:$D$1,0))*($F23*U$11)</f>
        <v>2475</v>
      </c>
      <c r="V23" s="174">
        <f>INDEX('Ultima mCF Table'!$B$2:$D$92,MATCH('Ultima (Precision)'!$D$6,'Ultima mCF Table'!$A$2:$A$92,0),MATCH('Ultima (Precision)'!$E23,'Ultima mCF Table'!$B$1:$D$1,0))*($F23*V$11)</f>
        <v>2612.5</v>
      </c>
      <c r="W23" s="174">
        <f>INDEX('Ultima mCF Table'!$B$2:$D$92,MATCH('Ultima (Precision)'!$D$6,'Ultima mCF Table'!$A$2:$A$92,0),MATCH('Ultima (Precision)'!$E23,'Ultima mCF Table'!$B$1:$D$1,0))*($F23*W$11)</f>
        <v>2750</v>
      </c>
      <c r="X23" s="174">
        <f>INDEX('Ultima mCF Table'!$B$2:$D$92,MATCH('Ultima (Precision)'!$D$6,'Ultima mCF Table'!$A$2:$A$92,0),MATCH('Ultima (Precision)'!$E23,'Ultima mCF Table'!$B$1:$D$1,0))*($F23*X$11)</f>
        <v>2887.5</v>
      </c>
      <c r="Y23" s="174">
        <f>INDEX('Ultima mCF Table'!$B$2:$D$92,MATCH('Ultima (Precision)'!$D$6,'Ultima mCF Table'!$A$2:$A$92,0),MATCH('Ultima (Precision)'!$E23,'Ultima mCF Table'!$B$1:$D$1,0))*($F23*Y$11)</f>
        <v>3025.0000000000005</v>
      </c>
      <c r="Z23" s="174">
        <f>INDEX('Ultima mCF Table'!$B$2:$D$92,MATCH('Ultima (Precision)'!$D$6,'Ultima mCF Table'!$A$2:$A$92,0),MATCH('Ultima (Precision)'!$E23,'Ultima mCF Table'!$B$1:$D$1,0))*($F23*Z$11)</f>
        <v>3162.4999999999995</v>
      </c>
      <c r="AA23" s="174">
        <f>INDEX('Ultima mCF Table'!$B$2:$D$92,MATCH('Ultima (Precision)'!$D$6,'Ultima mCF Table'!$A$2:$A$92,0),MATCH('Ultima (Precision)'!$E23,'Ultima mCF Table'!$B$1:$D$1,0))*($F23*AA$11)</f>
        <v>3300</v>
      </c>
      <c r="AB23" s="174">
        <f>INDEX('Ultima mCF Table'!$B$2:$D$92,MATCH('Ultima (Precision)'!$D$6,'Ultima mCF Table'!$A$2:$A$92,0),MATCH('Ultima (Precision)'!$E23,'Ultima mCF Table'!$B$1:$D$1,0))*($F23*AB$11)</f>
        <v>3437.5</v>
      </c>
      <c r="AC23" s="174">
        <f>INDEX('Ultima mCF Table'!$B$2:$D$92,MATCH('Ultima (Precision)'!$D$6,'Ultima mCF Table'!$A$2:$A$92,0),MATCH('Ultima (Precision)'!$E23,'Ultima mCF Table'!$B$1:$D$1,0))*($F23*AC$11)</f>
        <v>3575</v>
      </c>
      <c r="AD23" s="178">
        <f>INDEX('Ultima mCF Table'!$B$2:$D$92,MATCH('Ultima (Precision)'!$D$6,'Ultima mCF Table'!$A$2:$A$92,0),MATCH('Ultima (Precision)'!$E23,'Ultima mCF Table'!$B$1:$D$1,0))*($F23*AD$11)</f>
        <v>3712.5000000000005</v>
      </c>
    </row>
    <row r="24" spans="1:30" x14ac:dyDescent="0.2">
      <c r="A24" s="351">
        <v>2</v>
      </c>
      <c r="B24" s="351">
        <v>360</v>
      </c>
      <c r="C24" s="351">
        <v>560</v>
      </c>
      <c r="D24" s="351" t="s">
        <v>65</v>
      </c>
      <c r="E24" s="351" t="s">
        <v>72</v>
      </c>
      <c r="F24" s="352">
        <v>630</v>
      </c>
      <c r="G24" s="353"/>
      <c r="H24" s="177">
        <f>INDEX('Ultima mCF Table'!$B$2:$D$92,MATCH('Ultima (Precision)'!$D$6,'Ultima mCF Table'!$A$2:$A$92,0),MATCH('Ultima (Precision)'!$E24,'Ultima mCF Table'!$B$1:$D$1,0))*($F24*H$11)</f>
        <v>315</v>
      </c>
      <c r="I24" s="174">
        <f>INDEX('Ultima mCF Table'!$B$2:$D$92,MATCH('Ultima (Precision)'!$D$6,'Ultima mCF Table'!$A$2:$A$92,0),MATCH('Ultima (Precision)'!$E24,'Ultima mCF Table'!$B$1:$D$1,0))*($F24*I$11)</f>
        <v>378</v>
      </c>
      <c r="J24" s="174">
        <f>INDEX('Ultima mCF Table'!$B$2:$D$92,MATCH('Ultima (Precision)'!$D$6,'Ultima mCF Table'!$A$2:$A$92,0),MATCH('Ultima (Precision)'!$E24,'Ultima mCF Table'!$B$1:$D$1,0))*($F24*J$11)</f>
        <v>441</v>
      </c>
      <c r="K24" s="174">
        <f>INDEX('Ultima mCF Table'!$B$2:$D$92,MATCH('Ultima (Precision)'!$D$6,'Ultima mCF Table'!$A$2:$A$92,0),MATCH('Ultima (Precision)'!$E24,'Ultima mCF Table'!$B$1:$D$1,0))*($F24*K$11)</f>
        <v>504</v>
      </c>
      <c r="L24" s="174">
        <f>INDEX('Ultima mCF Table'!$B$2:$D$92,MATCH('Ultima (Precision)'!$D$6,'Ultima mCF Table'!$A$2:$A$92,0),MATCH('Ultima (Precision)'!$E24,'Ultima mCF Table'!$B$1:$D$1,0))*($F24*L$11)</f>
        <v>567</v>
      </c>
      <c r="M24" s="174">
        <f>INDEX('Ultima mCF Table'!$B$2:$D$92,MATCH('Ultima (Precision)'!$D$6,'Ultima mCF Table'!$A$2:$A$92,0),MATCH('Ultima (Precision)'!$E24,'Ultima mCF Table'!$B$1:$D$1,0))*($F24*M$11)</f>
        <v>630</v>
      </c>
      <c r="N24" s="174">
        <f>INDEX('Ultima mCF Table'!$B$2:$D$92,MATCH('Ultima (Precision)'!$D$6,'Ultima mCF Table'!$A$2:$A$92,0),MATCH('Ultima (Precision)'!$E24,'Ultima mCF Table'!$B$1:$D$1,0))*($F24*N$11)</f>
        <v>693</v>
      </c>
      <c r="O24" s="174">
        <f>INDEX('Ultima mCF Table'!$B$2:$D$92,MATCH('Ultima (Precision)'!$D$6,'Ultima mCF Table'!$A$2:$A$92,0),MATCH('Ultima (Precision)'!$E24,'Ultima mCF Table'!$B$1:$D$1,0))*($F24*O$11)</f>
        <v>756</v>
      </c>
      <c r="P24" s="174">
        <f>INDEX('Ultima mCF Table'!$B$2:$D$92,MATCH('Ultima (Precision)'!$D$6,'Ultima mCF Table'!$A$2:$A$92,0),MATCH('Ultima (Precision)'!$E24,'Ultima mCF Table'!$B$1:$D$1,0))*($F24*P$11)</f>
        <v>819</v>
      </c>
      <c r="Q24" s="174">
        <f>INDEX('Ultima mCF Table'!$B$2:$D$92,MATCH('Ultima (Precision)'!$D$6,'Ultima mCF Table'!$A$2:$A$92,0),MATCH('Ultima (Precision)'!$E24,'Ultima mCF Table'!$B$1:$D$1,0))*($F24*Q$11)</f>
        <v>882</v>
      </c>
      <c r="R24" s="174">
        <f>INDEX('Ultima mCF Table'!$B$2:$D$92,MATCH('Ultima (Precision)'!$D$6,'Ultima mCF Table'!$A$2:$A$92,0),MATCH('Ultima (Precision)'!$E24,'Ultima mCF Table'!$B$1:$D$1,0))*($F24*R$11)</f>
        <v>945</v>
      </c>
      <c r="S24" s="174">
        <f>INDEX('Ultima mCF Table'!$B$2:$D$92,MATCH('Ultima (Precision)'!$D$6,'Ultima mCF Table'!$A$2:$A$92,0),MATCH('Ultima (Precision)'!$E24,'Ultima mCF Table'!$B$1:$D$1,0))*($F24*S$11)</f>
        <v>1008</v>
      </c>
      <c r="T24" s="174">
        <f>INDEX('Ultima mCF Table'!$B$2:$D$92,MATCH('Ultima (Precision)'!$D$6,'Ultima mCF Table'!$A$2:$A$92,0),MATCH('Ultima (Precision)'!$E24,'Ultima mCF Table'!$B$1:$D$1,0))*($F24*T$11)</f>
        <v>1071</v>
      </c>
      <c r="U24" s="174">
        <f>INDEX('Ultima mCF Table'!$B$2:$D$92,MATCH('Ultima (Precision)'!$D$6,'Ultima mCF Table'!$A$2:$A$92,0),MATCH('Ultima (Precision)'!$E24,'Ultima mCF Table'!$B$1:$D$1,0))*($F24*U$11)</f>
        <v>1134</v>
      </c>
      <c r="V24" s="174">
        <f>INDEX('Ultima mCF Table'!$B$2:$D$92,MATCH('Ultima (Precision)'!$D$6,'Ultima mCF Table'!$A$2:$A$92,0),MATCH('Ultima (Precision)'!$E24,'Ultima mCF Table'!$B$1:$D$1,0))*($F24*V$11)</f>
        <v>1197</v>
      </c>
      <c r="W24" s="174">
        <f>INDEX('Ultima mCF Table'!$B$2:$D$92,MATCH('Ultima (Precision)'!$D$6,'Ultima mCF Table'!$A$2:$A$92,0),MATCH('Ultima (Precision)'!$E24,'Ultima mCF Table'!$B$1:$D$1,0))*($F24*W$11)</f>
        <v>1260</v>
      </c>
      <c r="X24" s="174">
        <f>INDEX('Ultima mCF Table'!$B$2:$D$92,MATCH('Ultima (Precision)'!$D$6,'Ultima mCF Table'!$A$2:$A$92,0),MATCH('Ultima (Precision)'!$E24,'Ultima mCF Table'!$B$1:$D$1,0))*($F24*X$11)</f>
        <v>1323</v>
      </c>
      <c r="Y24" s="174">
        <f>INDEX('Ultima mCF Table'!$B$2:$D$92,MATCH('Ultima (Precision)'!$D$6,'Ultima mCF Table'!$A$2:$A$92,0),MATCH('Ultima (Precision)'!$E24,'Ultima mCF Table'!$B$1:$D$1,0))*($F24*Y$11)</f>
        <v>1386</v>
      </c>
      <c r="Z24" s="174">
        <f>INDEX('Ultima mCF Table'!$B$2:$D$92,MATCH('Ultima (Precision)'!$D$6,'Ultima mCF Table'!$A$2:$A$92,0),MATCH('Ultima (Precision)'!$E24,'Ultima mCF Table'!$B$1:$D$1,0))*($F24*Z$11)</f>
        <v>1449</v>
      </c>
      <c r="AA24" s="174">
        <f>INDEX('Ultima mCF Table'!$B$2:$D$92,MATCH('Ultima (Precision)'!$D$6,'Ultima mCF Table'!$A$2:$A$92,0),MATCH('Ultima (Precision)'!$E24,'Ultima mCF Table'!$B$1:$D$1,0))*($F24*AA$11)</f>
        <v>1512</v>
      </c>
      <c r="AB24" s="174">
        <f>INDEX('Ultima mCF Table'!$B$2:$D$92,MATCH('Ultima (Precision)'!$D$6,'Ultima mCF Table'!$A$2:$A$92,0),MATCH('Ultima (Precision)'!$E24,'Ultima mCF Table'!$B$1:$D$1,0))*($F24*AB$11)</f>
        <v>1575</v>
      </c>
      <c r="AC24" s="174">
        <f>INDEX('Ultima mCF Table'!$B$2:$D$92,MATCH('Ultima (Precision)'!$D$6,'Ultima mCF Table'!$A$2:$A$92,0),MATCH('Ultima (Precision)'!$E24,'Ultima mCF Table'!$B$1:$D$1,0))*($F24*AC$11)</f>
        <v>1638</v>
      </c>
      <c r="AD24" s="178">
        <f>INDEX('Ultima mCF Table'!$B$2:$D$92,MATCH('Ultima (Precision)'!$D$6,'Ultima mCF Table'!$A$2:$A$92,0),MATCH('Ultima (Precision)'!$E24,'Ultima mCF Table'!$B$1:$D$1,0))*($F24*AD$11)</f>
        <v>1701</v>
      </c>
    </row>
    <row r="25" spans="1:30" x14ac:dyDescent="0.2">
      <c r="A25" s="351">
        <v>2</v>
      </c>
      <c r="B25" s="351">
        <v>360</v>
      </c>
      <c r="C25" s="351">
        <v>560</v>
      </c>
      <c r="D25" s="351" t="s">
        <v>66</v>
      </c>
      <c r="E25" s="351" t="s">
        <v>72</v>
      </c>
      <c r="F25" s="352">
        <v>831</v>
      </c>
      <c r="G25" s="353"/>
      <c r="H25" s="177">
        <f>INDEX('Ultima mCF Table'!$B$2:$D$92,MATCH('Ultima (Precision)'!$D$6,'Ultima mCF Table'!$A$2:$A$92,0),MATCH('Ultima (Precision)'!$E25,'Ultima mCF Table'!$B$1:$D$1,0))*($F25*H$11)</f>
        <v>415.5</v>
      </c>
      <c r="I25" s="174">
        <f>INDEX('Ultima mCF Table'!$B$2:$D$92,MATCH('Ultima (Precision)'!$D$6,'Ultima mCF Table'!$A$2:$A$92,0),MATCH('Ultima (Precision)'!$E25,'Ultima mCF Table'!$B$1:$D$1,0))*($F25*I$11)</f>
        <v>498.59999999999997</v>
      </c>
      <c r="J25" s="174">
        <f>INDEX('Ultima mCF Table'!$B$2:$D$92,MATCH('Ultima (Precision)'!$D$6,'Ultima mCF Table'!$A$2:$A$92,0),MATCH('Ultima (Precision)'!$E25,'Ultima mCF Table'!$B$1:$D$1,0))*($F25*J$11)</f>
        <v>581.69999999999993</v>
      </c>
      <c r="K25" s="174">
        <f>INDEX('Ultima mCF Table'!$B$2:$D$92,MATCH('Ultima (Precision)'!$D$6,'Ultima mCF Table'!$A$2:$A$92,0),MATCH('Ultima (Precision)'!$E25,'Ultima mCF Table'!$B$1:$D$1,0))*($F25*K$11)</f>
        <v>664.80000000000007</v>
      </c>
      <c r="L25" s="174">
        <f>INDEX('Ultima mCF Table'!$B$2:$D$92,MATCH('Ultima (Precision)'!$D$6,'Ultima mCF Table'!$A$2:$A$92,0),MATCH('Ultima (Precision)'!$E25,'Ultima mCF Table'!$B$1:$D$1,0))*($F25*L$11)</f>
        <v>747.9</v>
      </c>
      <c r="M25" s="174">
        <f>INDEX('Ultima mCF Table'!$B$2:$D$92,MATCH('Ultima (Precision)'!$D$6,'Ultima mCF Table'!$A$2:$A$92,0),MATCH('Ultima (Precision)'!$E25,'Ultima mCF Table'!$B$1:$D$1,0))*($F25*M$11)</f>
        <v>831</v>
      </c>
      <c r="N25" s="174">
        <f>INDEX('Ultima mCF Table'!$B$2:$D$92,MATCH('Ultima (Precision)'!$D$6,'Ultima mCF Table'!$A$2:$A$92,0),MATCH('Ultima (Precision)'!$E25,'Ultima mCF Table'!$B$1:$D$1,0))*($F25*N$11)</f>
        <v>914.1</v>
      </c>
      <c r="O25" s="174">
        <f>INDEX('Ultima mCF Table'!$B$2:$D$92,MATCH('Ultima (Precision)'!$D$6,'Ultima mCF Table'!$A$2:$A$92,0),MATCH('Ultima (Precision)'!$E25,'Ultima mCF Table'!$B$1:$D$1,0))*($F25*O$11)</f>
        <v>997.19999999999993</v>
      </c>
      <c r="P25" s="174">
        <f>INDEX('Ultima mCF Table'!$B$2:$D$92,MATCH('Ultima (Precision)'!$D$6,'Ultima mCF Table'!$A$2:$A$92,0),MATCH('Ultima (Precision)'!$E25,'Ultima mCF Table'!$B$1:$D$1,0))*($F25*P$11)</f>
        <v>1080.3</v>
      </c>
      <c r="Q25" s="174">
        <f>INDEX('Ultima mCF Table'!$B$2:$D$92,MATCH('Ultima (Precision)'!$D$6,'Ultima mCF Table'!$A$2:$A$92,0),MATCH('Ultima (Precision)'!$E25,'Ultima mCF Table'!$B$1:$D$1,0))*($F25*Q$11)</f>
        <v>1163.3999999999999</v>
      </c>
      <c r="R25" s="174">
        <f>INDEX('Ultima mCF Table'!$B$2:$D$92,MATCH('Ultima (Precision)'!$D$6,'Ultima mCF Table'!$A$2:$A$92,0),MATCH('Ultima (Precision)'!$E25,'Ultima mCF Table'!$B$1:$D$1,0))*($F25*R$11)</f>
        <v>1246.5</v>
      </c>
      <c r="S25" s="174">
        <f>INDEX('Ultima mCF Table'!$B$2:$D$92,MATCH('Ultima (Precision)'!$D$6,'Ultima mCF Table'!$A$2:$A$92,0),MATCH('Ultima (Precision)'!$E25,'Ultima mCF Table'!$B$1:$D$1,0))*($F25*S$11)</f>
        <v>1329.6000000000001</v>
      </c>
      <c r="T25" s="174">
        <f>INDEX('Ultima mCF Table'!$B$2:$D$92,MATCH('Ultima (Precision)'!$D$6,'Ultima mCF Table'!$A$2:$A$92,0),MATCH('Ultima (Precision)'!$E25,'Ultima mCF Table'!$B$1:$D$1,0))*($F25*T$11)</f>
        <v>1412.7</v>
      </c>
      <c r="U25" s="174">
        <f>INDEX('Ultima mCF Table'!$B$2:$D$92,MATCH('Ultima (Precision)'!$D$6,'Ultima mCF Table'!$A$2:$A$92,0),MATCH('Ultima (Precision)'!$E25,'Ultima mCF Table'!$B$1:$D$1,0))*($F25*U$11)</f>
        <v>1495.8</v>
      </c>
      <c r="V25" s="174">
        <f>INDEX('Ultima mCF Table'!$B$2:$D$92,MATCH('Ultima (Precision)'!$D$6,'Ultima mCF Table'!$A$2:$A$92,0),MATCH('Ultima (Precision)'!$E25,'Ultima mCF Table'!$B$1:$D$1,0))*($F25*V$11)</f>
        <v>1578.8999999999999</v>
      </c>
      <c r="W25" s="174">
        <f>INDEX('Ultima mCF Table'!$B$2:$D$92,MATCH('Ultima (Precision)'!$D$6,'Ultima mCF Table'!$A$2:$A$92,0),MATCH('Ultima (Precision)'!$E25,'Ultima mCF Table'!$B$1:$D$1,0))*($F25*W$11)</f>
        <v>1662</v>
      </c>
      <c r="X25" s="174">
        <f>INDEX('Ultima mCF Table'!$B$2:$D$92,MATCH('Ultima (Precision)'!$D$6,'Ultima mCF Table'!$A$2:$A$92,0),MATCH('Ultima (Precision)'!$E25,'Ultima mCF Table'!$B$1:$D$1,0))*($F25*X$11)</f>
        <v>1745.1000000000001</v>
      </c>
      <c r="Y25" s="174">
        <f>INDEX('Ultima mCF Table'!$B$2:$D$92,MATCH('Ultima (Precision)'!$D$6,'Ultima mCF Table'!$A$2:$A$92,0),MATCH('Ultima (Precision)'!$E25,'Ultima mCF Table'!$B$1:$D$1,0))*($F25*Y$11)</f>
        <v>1828.2</v>
      </c>
      <c r="Z25" s="174">
        <f>INDEX('Ultima mCF Table'!$B$2:$D$92,MATCH('Ultima (Precision)'!$D$6,'Ultima mCF Table'!$A$2:$A$92,0),MATCH('Ultima (Precision)'!$E25,'Ultima mCF Table'!$B$1:$D$1,0))*($F25*Z$11)</f>
        <v>1911.3</v>
      </c>
      <c r="AA25" s="174">
        <f>INDEX('Ultima mCF Table'!$B$2:$D$92,MATCH('Ultima (Precision)'!$D$6,'Ultima mCF Table'!$A$2:$A$92,0),MATCH('Ultima (Precision)'!$E25,'Ultima mCF Table'!$B$1:$D$1,0))*($F25*AA$11)</f>
        <v>1994.3999999999999</v>
      </c>
      <c r="AB25" s="174">
        <f>INDEX('Ultima mCF Table'!$B$2:$D$92,MATCH('Ultima (Precision)'!$D$6,'Ultima mCF Table'!$A$2:$A$92,0),MATCH('Ultima (Precision)'!$E25,'Ultima mCF Table'!$B$1:$D$1,0))*($F25*AB$11)</f>
        <v>2077.5</v>
      </c>
      <c r="AC25" s="174">
        <f>INDEX('Ultima mCF Table'!$B$2:$D$92,MATCH('Ultima (Precision)'!$D$6,'Ultima mCF Table'!$A$2:$A$92,0),MATCH('Ultima (Precision)'!$E25,'Ultima mCF Table'!$B$1:$D$1,0))*($F25*AC$11)</f>
        <v>2160.6</v>
      </c>
      <c r="AD25" s="178">
        <f>INDEX('Ultima mCF Table'!$B$2:$D$92,MATCH('Ultima (Precision)'!$D$6,'Ultima mCF Table'!$A$2:$A$92,0),MATCH('Ultima (Precision)'!$E25,'Ultima mCF Table'!$B$1:$D$1,0))*($F25*AD$11)</f>
        <v>2243.7000000000003</v>
      </c>
    </row>
    <row r="26" spans="1:30" x14ac:dyDescent="0.2">
      <c r="A26" s="351">
        <v>2</v>
      </c>
      <c r="B26" s="351">
        <v>360</v>
      </c>
      <c r="C26" s="351">
        <v>560</v>
      </c>
      <c r="D26" s="351" t="s">
        <v>67</v>
      </c>
      <c r="E26" s="351" t="s">
        <v>72</v>
      </c>
      <c r="F26" s="352">
        <v>1248</v>
      </c>
      <c r="G26" s="353"/>
      <c r="H26" s="177">
        <f>INDEX('Ultima mCF Table'!$B$2:$D$92,MATCH('Ultima (Precision)'!$D$6,'Ultima mCF Table'!$A$2:$A$92,0),MATCH('Ultima (Precision)'!$E26,'Ultima mCF Table'!$B$1:$D$1,0))*($F26*H$11)</f>
        <v>624</v>
      </c>
      <c r="I26" s="174">
        <f>INDEX('Ultima mCF Table'!$B$2:$D$92,MATCH('Ultima (Precision)'!$D$6,'Ultima mCF Table'!$A$2:$A$92,0),MATCH('Ultima (Precision)'!$E26,'Ultima mCF Table'!$B$1:$D$1,0))*($F26*I$11)</f>
        <v>748.8</v>
      </c>
      <c r="J26" s="174">
        <f>INDEX('Ultima mCF Table'!$B$2:$D$92,MATCH('Ultima (Precision)'!$D$6,'Ultima mCF Table'!$A$2:$A$92,0),MATCH('Ultima (Precision)'!$E26,'Ultima mCF Table'!$B$1:$D$1,0))*($F26*J$11)</f>
        <v>873.59999999999991</v>
      </c>
      <c r="K26" s="174">
        <f>INDEX('Ultima mCF Table'!$B$2:$D$92,MATCH('Ultima (Precision)'!$D$6,'Ultima mCF Table'!$A$2:$A$92,0),MATCH('Ultima (Precision)'!$E26,'Ultima mCF Table'!$B$1:$D$1,0))*($F26*K$11)</f>
        <v>998.40000000000009</v>
      </c>
      <c r="L26" s="174">
        <f>INDEX('Ultima mCF Table'!$B$2:$D$92,MATCH('Ultima (Precision)'!$D$6,'Ultima mCF Table'!$A$2:$A$92,0),MATCH('Ultima (Precision)'!$E26,'Ultima mCF Table'!$B$1:$D$1,0))*($F26*L$11)</f>
        <v>1123.2</v>
      </c>
      <c r="M26" s="174">
        <f>INDEX('Ultima mCF Table'!$B$2:$D$92,MATCH('Ultima (Precision)'!$D$6,'Ultima mCF Table'!$A$2:$A$92,0),MATCH('Ultima (Precision)'!$E26,'Ultima mCF Table'!$B$1:$D$1,0))*($F26*M$11)</f>
        <v>1248</v>
      </c>
      <c r="N26" s="174">
        <f>INDEX('Ultima mCF Table'!$B$2:$D$92,MATCH('Ultima (Precision)'!$D$6,'Ultima mCF Table'!$A$2:$A$92,0),MATCH('Ultima (Precision)'!$E26,'Ultima mCF Table'!$B$1:$D$1,0))*($F26*N$11)</f>
        <v>1372.8000000000002</v>
      </c>
      <c r="O26" s="174">
        <f>INDEX('Ultima mCF Table'!$B$2:$D$92,MATCH('Ultima (Precision)'!$D$6,'Ultima mCF Table'!$A$2:$A$92,0),MATCH('Ultima (Precision)'!$E26,'Ultima mCF Table'!$B$1:$D$1,0))*($F26*O$11)</f>
        <v>1497.6</v>
      </c>
      <c r="P26" s="174">
        <f>INDEX('Ultima mCF Table'!$B$2:$D$92,MATCH('Ultima (Precision)'!$D$6,'Ultima mCF Table'!$A$2:$A$92,0),MATCH('Ultima (Precision)'!$E26,'Ultima mCF Table'!$B$1:$D$1,0))*($F26*P$11)</f>
        <v>1622.4</v>
      </c>
      <c r="Q26" s="174">
        <f>INDEX('Ultima mCF Table'!$B$2:$D$92,MATCH('Ultima (Precision)'!$D$6,'Ultima mCF Table'!$A$2:$A$92,0),MATCH('Ultima (Precision)'!$E26,'Ultima mCF Table'!$B$1:$D$1,0))*($F26*Q$11)</f>
        <v>1747.1999999999998</v>
      </c>
      <c r="R26" s="174">
        <f>INDEX('Ultima mCF Table'!$B$2:$D$92,MATCH('Ultima (Precision)'!$D$6,'Ultima mCF Table'!$A$2:$A$92,0),MATCH('Ultima (Precision)'!$E26,'Ultima mCF Table'!$B$1:$D$1,0))*($F26*R$11)</f>
        <v>1872</v>
      </c>
      <c r="S26" s="174">
        <f>INDEX('Ultima mCF Table'!$B$2:$D$92,MATCH('Ultima (Precision)'!$D$6,'Ultima mCF Table'!$A$2:$A$92,0),MATCH('Ultima (Precision)'!$E26,'Ultima mCF Table'!$B$1:$D$1,0))*($F26*S$11)</f>
        <v>1996.8000000000002</v>
      </c>
      <c r="T26" s="174">
        <f>INDEX('Ultima mCF Table'!$B$2:$D$92,MATCH('Ultima (Precision)'!$D$6,'Ultima mCF Table'!$A$2:$A$92,0),MATCH('Ultima (Precision)'!$E26,'Ultima mCF Table'!$B$1:$D$1,0))*($F26*T$11)</f>
        <v>2121.6</v>
      </c>
      <c r="U26" s="174">
        <f>INDEX('Ultima mCF Table'!$B$2:$D$92,MATCH('Ultima (Precision)'!$D$6,'Ultima mCF Table'!$A$2:$A$92,0),MATCH('Ultima (Precision)'!$E26,'Ultima mCF Table'!$B$1:$D$1,0))*($F26*U$11)</f>
        <v>2246.4</v>
      </c>
      <c r="V26" s="174">
        <f>INDEX('Ultima mCF Table'!$B$2:$D$92,MATCH('Ultima (Precision)'!$D$6,'Ultima mCF Table'!$A$2:$A$92,0),MATCH('Ultima (Precision)'!$E26,'Ultima mCF Table'!$B$1:$D$1,0))*($F26*V$11)</f>
        <v>2371.1999999999998</v>
      </c>
      <c r="W26" s="174">
        <f>INDEX('Ultima mCF Table'!$B$2:$D$92,MATCH('Ultima (Precision)'!$D$6,'Ultima mCF Table'!$A$2:$A$92,0),MATCH('Ultima (Precision)'!$E26,'Ultima mCF Table'!$B$1:$D$1,0))*($F26*W$11)</f>
        <v>2496</v>
      </c>
      <c r="X26" s="174">
        <f>INDEX('Ultima mCF Table'!$B$2:$D$92,MATCH('Ultima (Precision)'!$D$6,'Ultima mCF Table'!$A$2:$A$92,0),MATCH('Ultima (Precision)'!$E26,'Ultima mCF Table'!$B$1:$D$1,0))*($F26*X$11)</f>
        <v>2620.8000000000002</v>
      </c>
      <c r="Y26" s="174">
        <f>INDEX('Ultima mCF Table'!$B$2:$D$92,MATCH('Ultima (Precision)'!$D$6,'Ultima mCF Table'!$A$2:$A$92,0),MATCH('Ultima (Precision)'!$E26,'Ultima mCF Table'!$B$1:$D$1,0))*($F26*Y$11)</f>
        <v>2745.6000000000004</v>
      </c>
      <c r="Z26" s="174">
        <f>INDEX('Ultima mCF Table'!$B$2:$D$92,MATCH('Ultima (Precision)'!$D$6,'Ultima mCF Table'!$A$2:$A$92,0),MATCH('Ultima (Precision)'!$E26,'Ultima mCF Table'!$B$1:$D$1,0))*($F26*Z$11)</f>
        <v>2870.3999999999996</v>
      </c>
      <c r="AA26" s="174">
        <f>INDEX('Ultima mCF Table'!$B$2:$D$92,MATCH('Ultima (Precision)'!$D$6,'Ultima mCF Table'!$A$2:$A$92,0),MATCH('Ultima (Precision)'!$E26,'Ultima mCF Table'!$B$1:$D$1,0))*($F26*AA$11)</f>
        <v>2995.2</v>
      </c>
      <c r="AB26" s="174">
        <f>INDEX('Ultima mCF Table'!$B$2:$D$92,MATCH('Ultima (Precision)'!$D$6,'Ultima mCF Table'!$A$2:$A$92,0),MATCH('Ultima (Precision)'!$E26,'Ultima mCF Table'!$B$1:$D$1,0))*($F26*AB$11)</f>
        <v>3120</v>
      </c>
      <c r="AC26" s="174">
        <f>INDEX('Ultima mCF Table'!$B$2:$D$92,MATCH('Ultima (Precision)'!$D$6,'Ultima mCF Table'!$A$2:$A$92,0),MATCH('Ultima (Precision)'!$E26,'Ultima mCF Table'!$B$1:$D$1,0))*($F26*AC$11)</f>
        <v>3244.8</v>
      </c>
      <c r="AD26" s="178">
        <f>INDEX('Ultima mCF Table'!$B$2:$D$92,MATCH('Ultima (Precision)'!$D$6,'Ultima mCF Table'!$A$2:$A$92,0),MATCH('Ultima (Precision)'!$E26,'Ultima mCF Table'!$B$1:$D$1,0))*($F26*AD$11)</f>
        <v>3369.6000000000004</v>
      </c>
    </row>
    <row r="27" spans="1:30" x14ac:dyDescent="0.2">
      <c r="A27" s="351">
        <v>2</v>
      </c>
      <c r="B27" s="351">
        <v>360</v>
      </c>
      <c r="C27" s="351">
        <v>560</v>
      </c>
      <c r="D27" s="351" t="s">
        <v>68</v>
      </c>
      <c r="E27" s="351" t="s">
        <v>72</v>
      </c>
      <c r="F27" s="352">
        <v>1661</v>
      </c>
      <c r="G27" s="353"/>
      <c r="H27" s="177">
        <f>INDEX('Ultima mCF Table'!$B$2:$D$92,MATCH('Ultima (Precision)'!$D$6,'Ultima mCF Table'!$A$2:$A$92,0),MATCH('Ultima (Precision)'!$E27,'Ultima mCF Table'!$B$1:$D$1,0))*($F27*H$11)</f>
        <v>830.5</v>
      </c>
      <c r="I27" s="174">
        <f>INDEX('Ultima mCF Table'!$B$2:$D$92,MATCH('Ultima (Precision)'!$D$6,'Ultima mCF Table'!$A$2:$A$92,0),MATCH('Ultima (Precision)'!$E27,'Ultima mCF Table'!$B$1:$D$1,0))*($F27*I$11)</f>
        <v>996.59999999999991</v>
      </c>
      <c r="J27" s="174">
        <f>INDEX('Ultima mCF Table'!$B$2:$D$92,MATCH('Ultima (Precision)'!$D$6,'Ultima mCF Table'!$A$2:$A$92,0),MATCH('Ultima (Precision)'!$E27,'Ultima mCF Table'!$B$1:$D$1,0))*($F27*J$11)</f>
        <v>1162.6999999999998</v>
      </c>
      <c r="K27" s="174">
        <f>INDEX('Ultima mCF Table'!$B$2:$D$92,MATCH('Ultima (Precision)'!$D$6,'Ultima mCF Table'!$A$2:$A$92,0),MATCH('Ultima (Precision)'!$E27,'Ultima mCF Table'!$B$1:$D$1,0))*($F27*K$11)</f>
        <v>1328.8000000000002</v>
      </c>
      <c r="L27" s="174">
        <f>INDEX('Ultima mCF Table'!$B$2:$D$92,MATCH('Ultima (Precision)'!$D$6,'Ultima mCF Table'!$A$2:$A$92,0),MATCH('Ultima (Precision)'!$E27,'Ultima mCF Table'!$B$1:$D$1,0))*($F27*L$11)</f>
        <v>1494.9</v>
      </c>
      <c r="M27" s="174">
        <f>INDEX('Ultima mCF Table'!$B$2:$D$92,MATCH('Ultima (Precision)'!$D$6,'Ultima mCF Table'!$A$2:$A$92,0),MATCH('Ultima (Precision)'!$E27,'Ultima mCF Table'!$B$1:$D$1,0))*($F27*M$11)</f>
        <v>1661</v>
      </c>
      <c r="N27" s="174">
        <f>INDEX('Ultima mCF Table'!$B$2:$D$92,MATCH('Ultima (Precision)'!$D$6,'Ultima mCF Table'!$A$2:$A$92,0),MATCH('Ultima (Precision)'!$E27,'Ultima mCF Table'!$B$1:$D$1,0))*($F27*N$11)</f>
        <v>1827.1000000000001</v>
      </c>
      <c r="O27" s="174">
        <f>INDEX('Ultima mCF Table'!$B$2:$D$92,MATCH('Ultima (Precision)'!$D$6,'Ultima mCF Table'!$A$2:$A$92,0),MATCH('Ultima (Precision)'!$E27,'Ultima mCF Table'!$B$1:$D$1,0))*($F27*O$11)</f>
        <v>1993.1999999999998</v>
      </c>
      <c r="P27" s="174">
        <f>INDEX('Ultima mCF Table'!$B$2:$D$92,MATCH('Ultima (Precision)'!$D$6,'Ultima mCF Table'!$A$2:$A$92,0),MATCH('Ultima (Precision)'!$E27,'Ultima mCF Table'!$B$1:$D$1,0))*($F27*P$11)</f>
        <v>2159.3000000000002</v>
      </c>
      <c r="Q27" s="174">
        <f>INDEX('Ultima mCF Table'!$B$2:$D$92,MATCH('Ultima (Precision)'!$D$6,'Ultima mCF Table'!$A$2:$A$92,0),MATCH('Ultima (Precision)'!$E27,'Ultima mCF Table'!$B$1:$D$1,0))*($F27*Q$11)</f>
        <v>2325.3999999999996</v>
      </c>
      <c r="R27" s="174">
        <f>INDEX('Ultima mCF Table'!$B$2:$D$92,MATCH('Ultima (Precision)'!$D$6,'Ultima mCF Table'!$A$2:$A$92,0),MATCH('Ultima (Precision)'!$E27,'Ultima mCF Table'!$B$1:$D$1,0))*($F27*R$11)</f>
        <v>2491.5</v>
      </c>
      <c r="S27" s="174">
        <f>INDEX('Ultima mCF Table'!$B$2:$D$92,MATCH('Ultima (Precision)'!$D$6,'Ultima mCF Table'!$A$2:$A$92,0),MATCH('Ultima (Precision)'!$E27,'Ultima mCF Table'!$B$1:$D$1,0))*($F27*S$11)</f>
        <v>2657.6000000000004</v>
      </c>
      <c r="T27" s="174">
        <f>INDEX('Ultima mCF Table'!$B$2:$D$92,MATCH('Ultima (Precision)'!$D$6,'Ultima mCF Table'!$A$2:$A$92,0),MATCH('Ultima (Precision)'!$E27,'Ultima mCF Table'!$B$1:$D$1,0))*($F27*T$11)</f>
        <v>2823.7</v>
      </c>
      <c r="U27" s="174">
        <f>INDEX('Ultima mCF Table'!$B$2:$D$92,MATCH('Ultima (Precision)'!$D$6,'Ultima mCF Table'!$A$2:$A$92,0),MATCH('Ultima (Precision)'!$E27,'Ultima mCF Table'!$B$1:$D$1,0))*($F27*U$11)</f>
        <v>2989.8</v>
      </c>
      <c r="V27" s="174">
        <f>INDEX('Ultima mCF Table'!$B$2:$D$92,MATCH('Ultima (Precision)'!$D$6,'Ultima mCF Table'!$A$2:$A$92,0),MATCH('Ultima (Precision)'!$E27,'Ultima mCF Table'!$B$1:$D$1,0))*($F27*V$11)</f>
        <v>3155.8999999999996</v>
      </c>
      <c r="W27" s="174">
        <f>INDEX('Ultima mCF Table'!$B$2:$D$92,MATCH('Ultima (Precision)'!$D$6,'Ultima mCF Table'!$A$2:$A$92,0),MATCH('Ultima (Precision)'!$E27,'Ultima mCF Table'!$B$1:$D$1,0))*($F27*W$11)</f>
        <v>3322</v>
      </c>
      <c r="X27" s="174">
        <f>INDEX('Ultima mCF Table'!$B$2:$D$92,MATCH('Ultima (Precision)'!$D$6,'Ultima mCF Table'!$A$2:$A$92,0),MATCH('Ultima (Precision)'!$E27,'Ultima mCF Table'!$B$1:$D$1,0))*($F27*X$11)</f>
        <v>3488.1000000000004</v>
      </c>
      <c r="Y27" s="174">
        <f>INDEX('Ultima mCF Table'!$B$2:$D$92,MATCH('Ultima (Precision)'!$D$6,'Ultima mCF Table'!$A$2:$A$92,0),MATCH('Ultima (Precision)'!$E27,'Ultima mCF Table'!$B$1:$D$1,0))*($F27*Y$11)</f>
        <v>3654.2000000000003</v>
      </c>
      <c r="Z27" s="174">
        <f>INDEX('Ultima mCF Table'!$B$2:$D$92,MATCH('Ultima (Precision)'!$D$6,'Ultima mCF Table'!$A$2:$A$92,0),MATCH('Ultima (Precision)'!$E27,'Ultima mCF Table'!$B$1:$D$1,0))*($F27*Z$11)</f>
        <v>3820.2999999999997</v>
      </c>
      <c r="AA27" s="174">
        <f>INDEX('Ultima mCF Table'!$B$2:$D$92,MATCH('Ultima (Precision)'!$D$6,'Ultima mCF Table'!$A$2:$A$92,0),MATCH('Ultima (Precision)'!$E27,'Ultima mCF Table'!$B$1:$D$1,0))*($F27*AA$11)</f>
        <v>3986.3999999999996</v>
      </c>
      <c r="AB27" s="174">
        <f>INDEX('Ultima mCF Table'!$B$2:$D$92,MATCH('Ultima (Precision)'!$D$6,'Ultima mCF Table'!$A$2:$A$92,0),MATCH('Ultima (Precision)'!$E27,'Ultima mCF Table'!$B$1:$D$1,0))*($F27*AB$11)</f>
        <v>4152.5</v>
      </c>
      <c r="AC27" s="174">
        <f>INDEX('Ultima mCF Table'!$B$2:$D$92,MATCH('Ultima (Precision)'!$D$6,'Ultima mCF Table'!$A$2:$A$92,0),MATCH('Ultima (Precision)'!$E27,'Ultima mCF Table'!$B$1:$D$1,0))*($F27*AC$11)</f>
        <v>4318.6000000000004</v>
      </c>
      <c r="AD27" s="178">
        <f>INDEX('Ultima mCF Table'!$B$2:$D$92,MATCH('Ultima (Precision)'!$D$6,'Ultima mCF Table'!$A$2:$A$92,0),MATCH('Ultima (Precision)'!$E27,'Ultima mCF Table'!$B$1:$D$1,0))*($F27*AD$11)</f>
        <v>4484.7000000000007</v>
      </c>
    </row>
    <row r="28" spans="1:30" x14ac:dyDescent="0.2">
      <c r="A28" s="351">
        <v>2</v>
      </c>
      <c r="B28" s="351">
        <v>433</v>
      </c>
      <c r="C28" s="351">
        <v>630</v>
      </c>
      <c r="D28" s="351" t="s">
        <v>65</v>
      </c>
      <c r="E28" s="351" t="s">
        <v>72</v>
      </c>
      <c r="F28" s="352">
        <v>734</v>
      </c>
      <c r="G28" s="353"/>
      <c r="H28" s="177">
        <f>INDEX('Ultima mCF Table'!$B$2:$D$92,MATCH('Ultima (Precision)'!$D$6,'Ultima mCF Table'!$A$2:$A$92,0),MATCH('Ultima (Precision)'!$E28,'Ultima mCF Table'!$B$1:$D$1,0))*($F28*H$11)</f>
        <v>367</v>
      </c>
      <c r="I28" s="174">
        <f>INDEX('Ultima mCF Table'!$B$2:$D$92,MATCH('Ultima (Precision)'!$D$6,'Ultima mCF Table'!$A$2:$A$92,0),MATCH('Ultima (Precision)'!$E28,'Ultima mCF Table'!$B$1:$D$1,0))*($F28*I$11)</f>
        <v>440.4</v>
      </c>
      <c r="J28" s="174">
        <f>INDEX('Ultima mCF Table'!$B$2:$D$92,MATCH('Ultima (Precision)'!$D$6,'Ultima mCF Table'!$A$2:$A$92,0),MATCH('Ultima (Precision)'!$E28,'Ultima mCF Table'!$B$1:$D$1,0))*($F28*J$11)</f>
        <v>513.79999999999995</v>
      </c>
      <c r="K28" s="174">
        <f>INDEX('Ultima mCF Table'!$B$2:$D$92,MATCH('Ultima (Precision)'!$D$6,'Ultima mCF Table'!$A$2:$A$92,0),MATCH('Ultima (Precision)'!$E28,'Ultima mCF Table'!$B$1:$D$1,0))*($F28*K$11)</f>
        <v>587.20000000000005</v>
      </c>
      <c r="L28" s="174">
        <f>INDEX('Ultima mCF Table'!$B$2:$D$92,MATCH('Ultima (Precision)'!$D$6,'Ultima mCF Table'!$A$2:$A$92,0),MATCH('Ultima (Precision)'!$E28,'Ultima mCF Table'!$B$1:$D$1,0))*($F28*L$11)</f>
        <v>660.6</v>
      </c>
      <c r="M28" s="174">
        <f>INDEX('Ultima mCF Table'!$B$2:$D$92,MATCH('Ultima (Precision)'!$D$6,'Ultima mCF Table'!$A$2:$A$92,0),MATCH('Ultima (Precision)'!$E28,'Ultima mCF Table'!$B$1:$D$1,0))*($F28*M$11)</f>
        <v>734</v>
      </c>
      <c r="N28" s="174">
        <f>INDEX('Ultima mCF Table'!$B$2:$D$92,MATCH('Ultima (Precision)'!$D$6,'Ultima mCF Table'!$A$2:$A$92,0),MATCH('Ultima (Precision)'!$E28,'Ultima mCF Table'!$B$1:$D$1,0))*($F28*N$11)</f>
        <v>807.40000000000009</v>
      </c>
      <c r="O28" s="174">
        <f>INDEX('Ultima mCF Table'!$B$2:$D$92,MATCH('Ultima (Precision)'!$D$6,'Ultima mCF Table'!$A$2:$A$92,0),MATCH('Ultima (Precision)'!$E28,'Ultima mCF Table'!$B$1:$D$1,0))*($F28*O$11)</f>
        <v>880.8</v>
      </c>
      <c r="P28" s="174">
        <f>INDEX('Ultima mCF Table'!$B$2:$D$92,MATCH('Ultima (Precision)'!$D$6,'Ultima mCF Table'!$A$2:$A$92,0),MATCH('Ultima (Precision)'!$E28,'Ultima mCF Table'!$B$1:$D$1,0))*($F28*P$11)</f>
        <v>954.2</v>
      </c>
      <c r="Q28" s="174">
        <f>INDEX('Ultima mCF Table'!$B$2:$D$92,MATCH('Ultima (Precision)'!$D$6,'Ultima mCF Table'!$A$2:$A$92,0),MATCH('Ultima (Precision)'!$E28,'Ultima mCF Table'!$B$1:$D$1,0))*($F28*Q$11)</f>
        <v>1027.5999999999999</v>
      </c>
      <c r="R28" s="174">
        <f>INDEX('Ultima mCF Table'!$B$2:$D$92,MATCH('Ultima (Precision)'!$D$6,'Ultima mCF Table'!$A$2:$A$92,0),MATCH('Ultima (Precision)'!$E28,'Ultima mCF Table'!$B$1:$D$1,0))*($F28*R$11)</f>
        <v>1101</v>
      </c>
      <c r="S28" s="174">
        <f>INDEX('Ultima mCF Table'!$B$2:$D$92,MATCH('Ultima (Precision)'!$D$6,'Ultima mCF Table'!$A$2:$A$92,0),MATCH('Ultima (Precision)'!$E28,'Ultima mCF Table'!$B$1:$D$1,0))*($F28*S$11)</f>
        <v>1174.4000000000001</v>
      </c>
      <c r="T28" s="174">
        <f>INDEX('Ultima mCF Table'!$B$2:$D$92,MATCH('Ultima (Precision)'!$D$6,'Ultima mCF Table'!$A$2:$A$92,0),MATCH('Ultima (Precision)'!$E28,'Ultima mCF Table'!$B$1:$D$1,0))*($F28*T$11)</f>
        <v>1247.8</v>
      </c>
      <c r="U28" s="174">
        <f>INDEX('Ultima mCF Table'!$B$2:$D$92,MATCH('Ultima (Precision)'!$D$6,'Ultima mCF Table'!$A$2:$A$92,0),MATCH('Ultima (Precision)'!$E28,'Ultima mCF Table'!$B$1:$D$1,0))*($F28*U$11)</f>
        <v>1321.2</v>
      </c>
      <c r="V28" s="174">
        <f>INDEX('Ultima mCF Table'!$B$2:$D$92,MATCH('Ultima (Precision)'!$D$6,'Ultima mCF Table'!$A$2:$A$92,0),MATCH('Ultima (Precision)'!$E28,'Ultima mCF Table'!$B$1:$D$1,0))*($F28*V$11)</f>
        <v>1394.6</v>
      </c>
      <c r="W28" s="174">
        <f>INDEX('Ultima mCF Table'!$B$2:$D$92,MATCH('Ultima (Precision)'!$D$6,'Ultima mCF Table'!$A$2:$A$92,0),MATCH('Ultima (Precision)'!$E28,'Ultima mCF Table'!$B$1:$D$1,0))*($F28*W$11)</f>
        <v>1468</v>
      </c>
      <c r="X28" s="174">
        <f>INDEX('Ultima mCF Table'!$B$2:$D$92,MATCH('Ultima (Precision)'!$D$6,'Ultima mCF Table'!$A$2:$A$92,0),MATCH('Ultima (Precision)'!$E28,'Ultima mCF Table'!$B$1:$D$1,0))*($F28*X$11)</f>
        <v>1541.4</v>
      </c>
      <c r="Y28" s="174">
        <f>INDEX('Ultima mCF Table'!$B$2:$D$92,MATCH('Ultima (Precision)'!$D$6,'Ultima mCF Table'!$A$2:$A$92,0),MATCH('Ultima (Precision)'!$E28,'Ultima mCF Table'!$B$1:$D$1,0))*($F28*Y$11)</f>
        <v>1614.8000000000002</v>
      </c>
      <c r="Z28" s="174">
        <f>INDEX('Ultima mCF Table'!$B$2:$D$92,MATCH('Ultima (Precision)'!$D$6,'Ultima mCF Table'!$A$2:$A$92,0),MATCH('Ultima (Precision)'!$E28,'Ultima mCF Table'!$B$1:$D$1,0))*($F28*Z$11)</f>
        <v>1688.1999999999998</v>
      </c>
      <c r="AA28" s="174">
        <f>INDEX('Ultima mCF Table'!$B$2:$D$92,MATCH('Ultima (Precision)'!$D$6,'Ultima mCF Table'!$A$2:$A$92,0),MATCH('Ultima (Precision)'!$E28,'Ultima mCF Table'!$B$1:$D$1,0))*($F28*AA$11)</f>
        <v>1761.6</v>
      </c>
      <c r="AB28" s="174">
        <f>INDEX('Ultima mCF Table'!$B$2:$D$92,MATCH('Ultima (Precision)'!$D$6,'Ultima mCF Table'!$A$2:$A$92,0),MATCH('Ultima (Precision)'!$E28,'Ultima mCF Table'!$B$1:$D$1,0))*($F28*AB$11)</f>
        <v>1835</v>
      </c>
      <c r="AC28" s="174">
        <f>INDEX('Ultima mCF Table'!$B$2:$D$92,MATCH('Ultima (Precision)'!$D$6,'Ultima mCF Table'!$A$2:$A$92,0),MATCH('Ultima (Precision)'!$E28,'Ultima mCF Table'!$B$1:$D$1,0))*($F28*AC$11)</f>
        <v>1908.4</v>
      </c>
      <c r="AD28" s="178">
        <f>INDEX('Ultima mCF Table'!$B$2:$D$92,MATCH('Ultima (Precision)'!$D$6,'Ultima mCF Table'!$A$2:$A$92,0),MATCH('Ultima (Precision)'!$E28,'Ultima mCF Table'!$B$1:$D$1,0))*($F28*AD$11)</f>
        <v>1981.8000000000002</v>
      </c>
    </row>
    <row r="29" spans="1:30" x14ac:dyDescent="0.2">
      <c r="A29" s="351">
        <v>2</v>
      </c>
      <c r="B29" s="351">
        <v>433</v>
      </c>
      <c r="C29" s="351">
        <v>630</v>
      </c>
      <c r="D29" s="351" t="s">
        <v>66</v>
      </c>
      <c r="E29" s="351" t="s">
        <v>72</v>
      </c>
      <c r="F29" s="352">
        <v>944</v>
      </c>
      <c r="G29" s="353"/>
      <c r="H29" s="177">
        <f>INDEX('Ultima mCF Table'!$B$2:$D$92,MATCH('Ultima (Precision)'!$D$6,'Ultima mCF Table'!$A$2:$A$92,0),MATCH('Ultima (Precision)'!$E29,'Ultima mCF Table'!$B$1:$D$1,0))*($F29*H$11)</f>
        <v>472</v>
      </c>
      <c r="I29" s="174">
        <f>INDEX('Ultima mCF Table'!$B$2:$D$92,MATCH('Ultima (Precision)'!$D$6,'Ultima mCF Table'!$A$2:$A$92,0),MATCH('Ultima (Precision)'!$E29,'Ultima mCF Table'!$B$1:$D$1,0))*($F29*I$11)</f>
        <v>566.4</v>
      </c>
      <c r="J29" s="174">
        <f>INDEX('Ultima mCF Table'!$B$2:$D$92,MATCH('Ultima (Precision)'!$D$6,'Ultima mCF Table'!$A$2:$A$92,0),MATCH('Ultima (Precision)'!$E29,'Ultima mCF Table'!$B$1:$D$1,0))*($F29*J$11)</f>
        <v>660.8</v>
      </c>
      <c r="K29" s="174">
        <f>INDEX('Ultima mCF Table'!$B$2:$D$92,MATCH('Ultima (Precision)'!$D$6,'Ultima mCF Table'!$A$2:$A$92,0),MATCH('Ultima (Precision)'!$E29,'Ultima mCF Table'!$B$1:$D$1,0))*($F29*K$11)</f>
        <v>755.2</v>
      </c>
      <c r="L29" s="174">
        <f>INDEX('Ultima mCF Table'!$B$2:$D$92,MATCH('Ultima (Precision)'!$D$6,'Ultima mCF Table'!$A$2:$A$92,0),MATCH('Ultima (Precision)'!$E29,'Ultima mCF Table'!$B$1:$D$1,0))*($F29*L$11)</f>
        <v>849.6</v>
      </c>
      <c r="M29" s="174">
        <f>INDEX('Ultima mCF Table'!$B$2:$D$92,MATCH('Ultima (Precision)'!$D$6,'Ultima mCF Table'!$A$2:$A$92,0),MATCH('Ultima (Precision)'!$E29,'Ultima mCF Table'!$B$1:$D$1,0))*($F29*M$11)</f>
        <v>944</v>
      </c>
      <c r="N29" s="174">
        <f>INDEX('Ultima mCF Table'!$B$2:$D$92,MATCH('Ultima (Precision)'!$D$6,'Ultima mCF Table'!$A$2:$A$92,0),MATCH('Ultima (Precision)'!$E29,'Ultima mCF Table'!$B$1:$D$1,0))*($F29*N$11)</f>
        <v>1038.4000000000001</v>
      </c>
      <c r="O29" s="174">
        <f>INDEX('Ultima mCF Table'!$B$2:$D$92,MATCH('Ultima (Precision)'!$D$6,'Ultima mCF Table'!$A$2:$A$92,0),MATCH('Ultima (Precision)'!$E29,'Ultima mCF Table'!$B$1:$D$1,0))*($F29*O$11)</f>
        <v>1132.8</v>
      </c>
      <c r="P29" s="174">
        <f>INDEX('Ultima mCF Table'!$B$2:$D$92,MATCH('Ultima (Precision)'!$D$6,'Ultima mCF Table'!$A$2:$A$92,0),MATCH('Ultima (Precision)'!$E29,'Ultima mCF Table'!$B$1:$D$1,0))*($F29*P$11)</f>
        <v>1227.2</v>
      </c>
      <c r="Q29" s="174">
        <f>INDEX('Ultima mCF Table'!$B$2:$D$92,MATCH('Ultima (Precision)'!$D$6,'Ultima mCF Table'!$A$2:$A$92,0),MATCH('Ultima (Precision)'!$E29,'Ultima mCF Table'!$B$1:$D$1,0))*($F29*Q$11)</f>
        <v>1321.6</v>
      </c>
      <c r="R29" s="174">
        <f>INDEX('Ultima mCF Table'!$B$2:$D$92,MATCH('Ultima (Precision)'!$D$6,'Ultima mCF Table'!$A$2:$A$92,0),MATCH('Ultima (Precision)'!$E29,'Ultima mCF Table'!$B$1:$D$1,0))*($F29*R$11)</f>
        <v>1416</v>
      </c>
      <c r="S29" s="174">
        <f>INDEX('Ultima mCF Table'!$B$2:$D$92,MATCH('Ultima (Precision)'!$D$6,'Ultima mCF Table'!$A$2:$A$92,0),MATCH('Ultima (Precision)'!$E29,'Ultima mCF Table'!$B$1:$D$1,0))*($F29*S$11)</f>
        <v>1510.4</v>
      </c>
      <c r="T29" s="174">
        <f>INDEX('Ultima mCF Table'!$B$2:$D$92,MATCH('Ultima (Precision)'!$D$6,'Ultima mCF Table'!$A$2:$A$92,0),MATCH('Ultima (Precision)'!$E29,'Ultima mCF Table'!$B$1:$D$1,0))*($F29*T$11)</f>
        <v>1604.8</v>
      </c>
      <c r="U29" s="174">
        <f>INDEX('Ultima mCF Table'!$B$2:$D$92,MATCH('Ultima (Precision)'!$D$6,'Ultima mCF Table'!$A$2:$A$92,0),MATCH('Ultima (Precision)'!$E29,'Ultima mCF Table'!$B$1:$D$1,0))*($F29*U$11)</f>
        <v>1699.2</v>
      </c>
      <c r="V29" s="174">
        <f>INDEX('Ultima mCF Table'!$B$2:$D$92,MATCH('Ultima (Precision)'!$D$6,'Ultima mCF Table'!$A$2:$A$92,0),MATCH('Ultima (Precision)'!$E29,'Ultima mCF Table'!$B$1:$D$1,0))*($F29*V$11)</f>
        <v>1793.6</v>
      </c>
      <c r="W29" s="174">
        <f>INDEX('Ultima mCF Table'!$B$2:$D$92,MATCH('Ultima (Precision)'!$D$6,'Ultima mCF Table'!$A$2:$A$92,0),MATCH('Ultima (Precision)'!$E29,'Ultima mCF Table'!$B$1:$D$1,0))*($F29*W$11)</f>
        <v>1888</v>
      </c>
      <c r="X29" s="174">
        <f>INDEX('Ultima mCF Table'!$B$2:$D$92,MATCH('Ultima (Precision)'!$D$6,'Ultima mCF Table'!$A$2:$A$92,0),MATCH('Ultima (Precision)'!$E29,'Ultima mCF Table'!$B$1:$D$1,0))*($F29*X$11)</f>
        <v>1982.4</v>
      </c>
      <c r="Y29" s="174">
        <f>INDEX('Ultima mCF Table'!$B$2:$D$92,MATCH('Ultima (Precision)'!$D$6,'Ultima mCF Table'!$A$2:$A$92,0),MATCH('Ultima (Precision)'!$E29,'Ultima mCF Table'!$B$1:$D$1,0))*($F29*Y$11)</f>
        <v>2076.8000000000002</v>
      </c>
      <c r="Z29" s="174">
        <f>INDEX('Ultima mCF Table'!$B$2:$D$92,MATCH('Ultima (Precision)'!$D$6,'Ultima mCF Table'!$A$2:$A$92,0),MATCH('Ultima (Precision)'!$E29,'Ultima mCF Table'!$B$1:$D$1,0))*($F29*Z$11)</f>
        <v>2171.1999999999998</v>
      </c>
      <c r="AA29" s="174">
        <f>INDEX('Ultima mCF Table'!$B$2:$D$92,MATCH('Ultima (Precision)'!$D$6,'Ultima mCF Table'!$A$2:$A$92,0),MATCH('Ultima (Precision)'!$E29,'Ultima mCF Table'!$B$1:$D$1,0))*($F29*AA$11)</f>
        <v>2265.6</v>
      </c>
      <c r="AB29" s="174">
        <f>INDEX('Ultima mCF Table'!$B$2:$D$92,MATCH('Ultima (Precision)'!$D$6,'Ultima mCF Table'!$A$2:$A$92,0),MATCH('Ultima (Precision)'!$E29,'Ultima mCF Table'!$B$1:$D$1,0))*($F29*AB$11)</f>
        <v>2360</v>
      </c>
      <c r="AC29" s="174">
        <f>INDEX('Ultima mCF Table'!$B$2:$D$92,MATCH('Ultima (Precision)'!$D$6,'Ultima mCF Table'!$A$2:$A$92,0),MATCH('Ultima (Precision)'!$E29,'Ultima mCF Table'!$B$1:$D$1,0))*($F29*AC$11)</f>
        <v>2454.4</v>
      </c>
      <c r="AD29" s="178">
        <f>INDEX('Ultima mCF Table'!$B$2:$D$92,MATCH('Ultima (Precision)'!$D$6,'Ultima mCF Table'!$A$2:$A$92,0),MATCH('Ultima (Precision)'!$E29,'Ultima mCF Table'!$B$1:$D$1,0))*($F29*AD$11)</f>
        <v>2548.8000000000002</v>
      </c>
    </row>
    <row r="30" spans="1:30" x14ac:dyDescent="0.2">
      <c r="A30" s="351">
        <v>2</v>
      </c>
      <c r="B30" s="351">
        <v>433</v>
      </c>
      <c r="C30" s="351">
        <v>630</v>
      </c>
      <c r="D30" s="351" t="s">
        <v>67</v>
      </c>
      <c r="E30" s="351" t="s">
        <v>72</v>
      </c>
      <c r="F30" s="352">
        <v>1438</v>
      </c>
      <c r="G30" s="353"/>
      <c r="H30" s="177">
        <f>INDEX('Ultima mCF Table'!$B$2:$D$92,MATCH('Ultima (Precision)'!$D$6,'Ultima mCF Table'!$A$2:$A$92,0),MATCH('Ultima (Precision)'!$E30,'Ultima mCF Table'!$B$1:$D$1,0))*($F30*H$11)</f>
        <v>719</v>
      </c>
      <c r="I30" s="174">
        <f>INDEX('Ultima mCF Table'!$B$2:$D$92,MATCH('Ultima (Precision)'!$D$6,'Ultima mCF Table'!$A$2:$A$92,0),MATCH('Ultima (Precision)'!$E30,'Ultima mCF Table'!$B$1:$D$1,0))*($F30*I$11)</f>
        <v>862.8</v>
      </c>
      <c r="J30" s="174">
        <f>INDEX('Ultima mCF Table'!$B$2:$D$92,MATCH('Ultima (Precision)'!$D$6,'Ultima mCF Table'!$A$2:$A$92,0),MATCH('Ultima (Precision)'!$E30,'Ultima mCF Table'!$B$1:$D$1,0))*($F30*J$11)</f>
        <v>1006.5999999999999</v>
      </c>
      <c r="K30" s="174">
        <f>INDEX('Ultima mCF Table'!$B$2:$D$92,MATCH('Ultima (Precision)'!$D$6,'Ultima mCF Table'!$A$2:$A$92,0),MATCH('Ultima (Precision)'!$E30,'Ultima mCF Table'!$B$1:$D$1,0))*($F30*K$11)</f>
        <v>1150.4000000000001</v>
      </c>
      <c r="L30" s="174">
        <f>INDEX('Ultima mCF Table'!$B$2:$D$92,MATCH('Ultima (Precision)'!$D$6,'Ultima mCF Table'!$A$2:$A$92,0),MATCH('Ultima (Precision)'!$E30,'Ultima mCF Table'!$B$1:$D$1,0))*($F30*L$11)</f>
        <v>1294.2</v>
      </c>
      <c r="M30" s="174">
        <f>INDEX('Ultima mCF Table'!$B$2:$D$92,MATCH('Ultima (Precision)'!$D$6,'Ultima mCF Table'!$A$2:$A$92,0),MATCH('Ultima (Precision)'!$E30,'Ultima mCF Table'!$B$1:$D$1,0))*($F30*M$11)</f>
        <v>1438</v>
      </c>
      <c r="N30" s="174">
        <f>INDEX('Ultima mCF Table'!$B$2:$D$92,MATCH('Ultima (Precision)'!$D$6,'Ultima mCF Table'!$A$2:$A$92,0),MATCH('Ultima (Precision)'!$E30,'Ultima mCF Table'!$B$1:$D$1,0))*($F30*N$11)</f>
        <v>1581.8000000000002</v>
      </c>
      <c r="O30" s="174">
        <f>INDEX('Ultima mCF Table'!$B$2:$D$92,MATCH('Ultima (Precision)'!$D$6,'Ultima mCF Table'!$A$2:$A$92,0),MATCH('Ultima (Precision)'!$E30,'Ultima mCF Table'!$B$1:$D$1,0))*($F30*O$11)</f>
        <v>1725.6</v>
      </c>
      <c r="P30" s="174">
        <f>INDEX('Ultima mCF Table'!$B$2:$D$92,MATCH('Ultima (Precision)'!$D$6,'Ultima mCF Table'!$A$2:$A$92,0),MATCH('Ultima (Precision)'!$E30,'Ultima mCF Table'!$B$1:$D$1,0))*($F30*P$11)</f>
        <v>1869.4</v>
      </c>
      <c r="Q30" s="174">
        <f>INDEX('Ultima mCF Table'!$B$2:$D$92,MATCH('Ultima (Precision)'!$D$6,'Ultima mCF Table'!$A$2:$A$92,0),MATCH('Ultima (Precision)'!$E30,'Ultima mCF Table'!$B$1:$D$1,0))*($F30*Q$11)</f>
        <v>2013.1999999999998</v>
      </c>
      <c r="R30" s="174">
        <f>INDEX('Ultima mCF Table'!$B$2:$D$92,MATCH('Ultima (Precision)'!$D$6,'Ultima mCF Table'!$A$2:$A$92,0),MATCH('Ultima (Precision)'!$E30,'Ultima mCF Table'!$B$1:$D$1,0))*($F30*R$11)</f>
        <v>2157</v>
      </c>
      <c r="S30" s="174">
        <f>INDEX('Ultima mCF Table'!$B$2:$D$92,MATCH('Ultima (Precision)'!$D$6,'Ultima mCF Table'!$A$2:$A$92,0),MATCH('Ultima (Precision)'!$E30,'Ultima mCF Table'!$B$1:$D$1,0))*($F30*S$11)</f>
        <v>2300.8000000000002</v>
      </c>
      <c r="T30" s="174">
        <f>INDEX('Ultima mCF Table'!$B$2:$D$92,MATCH('Ultima (Precision)'!$D$6,'Ultima mCF Table'!$A$2:$A$92,0),MATCH('Ultima (Precision)'!$E30,'Ultima mCF Table'!$B$1:$D$1,0))*($F30*T$11)</f>
        <v>2444.6</v>
      </c>
      <c r="U30" s="174">
        <f>INDEX('Ultima mCF Table'!$B$2:$D$92,MATCH('Ultima (Precision)'!$D$6,'Ultima mCF Table'!$A$2:$A$92,0),MATCH('Ultima (Precision)'!$E30,'Ultima mCF Table'!$B$1:$D$1,0))*($F30*U$11)</f>
        <v>2588.4</v>
      </c>
      <c r="V30" s="174">
        <f>INDEX('Ultima mCF Table'!$B$2:$D$92,MATCH('Ultima (Precision)'!$D$6,'Ultima mCF Table'!$A$2:$A$92,0),MATCH('Ultima (Precision)'!$E30,'Ultima mCF Table'!$B$1:$D$1,0))*($F30*V$11)</f>
        <v>2732.2</v>
      </c>
      <c r="W30" s="174">
        <f>INDEX('Ultima mCF Table'!$B$2:$D$92,MATCH('Ultima (Precision)'!$D$6,'Ultima mCF Table'!$A$2:$A$92,0),MATCH('Ultima (Precision)'!$E30,'Ultima mCF Table'!$B$1:$D$1,0))*($F30*W$11)</f>
        <v>2876</v>
      </c>
      <c r="X30" s="174">
        <f>INDEX('Ultima mCF Table'!$B$2:$D$92,MATCH('Ultima (Precision)'!$D$6,'Ultima mCF Table'!$A$2:$A$92,0),MATCH('Ultima (Precision)'!$E30,'Ultima mCF Table'!$B$1:$D$1,0))*($F30*X$11)</f>
        <v>3019.8</v>
      </c>
      <c r="Y30" s="174">
        <f>INDEX('Ultima mCF Table'!$B$2:$D$92,MATCH('Ultima (Precision)'!$D$6,'Ultima mCF Table'!$A$2:$A$92,0),MATCH('Ultima (Precision)'!$E30,'Ultima mCF Table'!$B$1:$D$1,0))*($F30*Y$11)</f>
        <v>3163.6000000000004</v>
      </c>
      <c r="Z30" s="174">
        <f>INDEX('Ultima mCF Table'!$B$2:$D$92,MATCH('Ultima (Precision)'!$D$6,'Ultima mCF Table'!$A$2:$A$92,0),MATCH('Ultima (Precision)'!$E30,'Ultima mCF Table'!$B$1:$D$1,0))*($F30*Z$11)</f>
        <v>3307.3999999999996</v>
      </c>
      <c r="AA30" s="174">
        <f>INDEX('Ultima mCF Table'!$B$2:$D$92,MATCH('Ultima (Precision)'!$D$6,'Ultima mCF Table'!$A$2:$A$92,0),MATCH('Ultima (Precision)'!$E30,'Ultima mCF Table'!$B$1:$D$1,0))*($F30*AA$11)</f>
        <v>3451.2</v>
      </c>
      <c r="AB30" s="174">
        <f>INDEX('Ultima mCF Table'!$B$2:$D$92,MATCH('Ultima (Precision)'!$D$6,'Ultima mCF Table'!$A$2:$A$92,0),MATCH('Ultima (Precision)'!$E30,'Ultima mCF Table'!$B$1:$D$1,0))*($F30*AB$11)</f>
        <v>3595</v>
      </c>
      <c r="AC30" s="174">
        <f>INDEX('Ultima mCF Table'!$B$2:$D$92,MATCH('Ultima (Precision)'!$D$6,'Ultima mCF Table'!$A$2:$A$92,0),MATCH('Ultima (Precision)'!$E30,'Ultima mCF Table'!$B$1:$D$1,0))*($F30*AC$11)</f>
        <v>3738.8</v>
      </c>
      <c r="AD30" s="178">
        <f>INDEX('Ultima mCF Table'!$B$2:$D$92,MATCH('Ultima (Precision)'!$D$6,'Ultima mCF Table'!$A$2:$A$92,0),MATCH('Ultima (Precision)'!$E30,'Ultima mCF Table'!$B$1:$D$1,0))*($F30*AD$11)</f>
        <v>3882.6000000000004</v>
      </c>
    </row>
    <row r="31" spans="1:30" x14ac:dyDescent="0.2">
      <c r="A31" s="351">
        <v>2</v>
      </c>
      <c r="B31" s="351">
        <v>433</v>
      </c>
      <c r="C31" s="351">
        <v>630</v>
      </c>
      <c r="D31" s="351" t="s">
        <v>68</v>
      </c>
      <c r="E31" s="351" t="s">
        <v>72</v>
      </c>
      <c r="F31" s="352">
        <v>1895</v>
      </c>
      <c r="G31" s="353"/>
      <c r="H31" s="177">
        <f>INDEX('Ultima mCF Table'!$B$2:$D$92,MATCH('Ultima (Precision)'!$D$6,'Ultima mCF Table'!$A$2:$A$92,0),MATCH('Ultima (Precision)'!$E31,'Ultima mCF Table'!$B$1:$D$1,0))*($F31*H$11)</f>
        <v>947.5</v>
      </c>
      <c r="I31" s="174">
        <f>INDEX('Ultima mCF Table'!$B$2:$D$92,MATCH('Ultima (Precision)'!$D$6,'Ultima mCF Table'!$A$2:$A$92,0),MATCH('Ultima (Precision)'!$E31,'Ultima mCF Table'!$B$1:$D$1,0))*($F31*I$11)</f>
        <v>1137</v>
      </c>
      <c r="J31" s="174">
        <f>INDEX('Ultima mCF Table'!$B$2:$D$92,MATCH('Ultima (Precision)'!$D$6,'Ultima mCF Table'!$A$2:$A$92,0),MATCH('Ultima (Precision)'!$E31,'Ultima mCF Table'!$B$1:$D$1,0))*($F31*J$11)</f>
        <v>1326.5</v>
      </c>
      <c r="K31" s="174">
        <f>INDEX('Ultima mCF Table'!$B$2:$D$92,MATCH('Ultima (Precision)'!$D$6,'Ultima mCF Table'!$A$2:$A$92,0),MATCH('Ultima (Precision)'!$E31,'Ultima mCF Table'!$B$1:$D$1,0))*($F31*K$11)</f>
        <v>1516</v>
      </c>
      <c r="L31" s="174">
        <f>INDEX('Ultima mCF Table'!$B$2:$D$92,MATCH('Ultima (Precision)'!$D$6,'Ultima mCF Table'!$A$2:$A$92,0),MATCH('Ultima (Precision)'!$E31,'Ultima mCF Table'!$B$1:$D$1,0))*($F31*L$11)</f>
        <v>1705.5</v>
      </c>
      <c r="M31" s="174">
        <f>INDEX('Ultima mCF Table'!$B$2:$D$92,MATCH('Ultima (Precision)'!$D$6,'Ultima mCF Table'!$A$2:$A$92,0),MATCH('Ultima (Precision)'!$E31,'Ultima mCF Table'!$B$1:$D$1,0))*($F31*M$11)</f>
        <v>1895</v>
      </c>
      <c r="N31" s="174">
        <f>INDEX('Ultima mCF Table'!$B$2:$D$92,MATCH('Ultima (Precision)'!$D$6,'Ultima mCF Table'!$A$2:$A$92,0),MATCH('Ultima (Precision)'!$E31,'Ultima mCF Table'!$B$1:$D$1,0))*($F31*N$11)</f>
        <v>2084.5</v>
      </c>
      <c r="O31" s="174">
        <f>INDEX('Ultima mCF Table'!$B$2:$D$92,MATCH('Ultima (Precision)'!$D$6,'Ultima mCF Table'!$A$2:$A$92,0),MATCH('Ultima (Precision)'!$E31,'Ultima mCF Table'!$B$1:$D$1,0))*($F31*O$11)</f>
        <v>2274</v>
      </c>
      <c r="P31" s="174">
        <f>INDEX('Ultima mCF Table'!$B$2:$D$92,MATCH('Ultima (Precision)'!$D$6,'Ultima mCF Table'!$A$2:$A$92,0),MATCH('Ultima (Precision)'!$E31,'Ultima mCF Table'!$B$1:$D$1,0))*($F31*P$11)</f>
        <v>2463.5</v>
      </c>
      <c r="Q31" s="174">
        <f>INDEX('Ultima mCF Table'!$B$2:$D$92,MATCH('Ultima (Precision)'!$D$6,'Ultima mCF Table'!$A$2:$A$92,0),MATCH('Ultima (Precision)'!$E31,'Ultima mCF Table'!$B$1:$D$1,0))*($F31*Q$11)</f>
        <v>2653</v>
      </c>
      <c r="R31" s="174">
        <f>INDEX('Ultima mCF Table'!$B$2:$D$92,MATCH('Ultima (Precision)'!$D$6,'Ultima mCF Table'!$A$2:$A$92,0),MATCH('Ultima (Precision)'!$E31,'Ultima mCF Table'!$B$1:$D$1,0))*($F31*R$11)</f>
        <v>2842.5</v>
      </c>
      <c r="S31" s="174">
        <f>INDEX('Ultima mCF Table'!$B$2:$D$92,MATCH('Ultima (Precision)'!$D$6,'Ultima mCF Table'!$A$2:$A$92,0),MATCH('Ultima (Precision)'!$E31,'Ultima mCF Table'!$B$1:$D$1,0))*($F31*S$11)</f>
        <v>3032</v>
      </c>
      <c r="T31" s="174">
        <f>INDEX('Ultima mCF Table'!$B$2:$D$92,MATCH('Ultima (Precision)'!$D$6,'Ultima mCF Table'!$A$2:$A$92,0),MATCH('Ultima (Precision)'!$E31,'Ultima mCF Table'!$B$1:$D$1,0))*($F31*T$11)</f>
        <v>3221.5</v>
      </c>
      <c r="U31" s="174">
        <f>INDEX('Ultima mCF Table'!$B$2:$D$92,MATCH('Ultima (Precision)'!$D$6,'Ultima mCF Table'!$A$2:$A$92,0),MATCH('Ultima (Precision)'!$E31,'Ultima mCF Table'!$B$1:$D$1,0))*($F31*U$11)</f>
        <v>3411</v>
      </c>
      <c r="V31" s="174">
        <f>INDEX('Ultima mCF Table'!$B$2:$D$92,MATCH('Ultima (Precision)'!$D$6,'Ultima mCF Table'!$A$2:$A$92,0),MATCH('Ultima (Precision)'!$E31,'Ultima mCF Table'!$B$1:$D$1,0))*($F31*V$11)</f>
        <v>3600.5</v>
      </c>
      <c r="W31" s="174">
        <f>INDEX('Ultima mCF Table'!$B$2:$D$92,MATCH('Ultima (Precision)'!$D$6,'Ultima mCF Table'!$A$2:$A$92,0),MATCH('Ultima (Precision)'!$E31,'Ultima mCF Table'!$B$1:$D$1,0))*($F31*W$11)</f>
        <v>3790</v>
      </c>
      <c r="X31" s="174">
        <f>INDEX('Ultima mCF Table'!$B$2:$D$92,MATCH('Ultima (Precision)'!$D$6,'Ultima mCF Table'!$A$2:$A$92,0),MATCH('Ultima (Precision)'!$E31,'Ultima mCF Table'!$B$1:$D$1,0))*($F31*X$11)</f>
        <v>3979.5</v>
      </c>
      <c r="Y31" s="174">
        <f>INDEX('Ultima mCF Table'!$B$2:$D$92,MATCH('Ultima (Precision)'!$D$6,'Ultima mCF Table'!$A$2:$A$92,0),MATCH('Ultima (Precision)'!$E31,'Ultima mCF Table'!$B$1:$D$1,0))*($F31*Y$11)</f>
        <v>4169</v>
      </c>
      <c r="Z31" s="174">
        <f>INDEX('Ultima mCF Table'!$B$2:$D$92,MATCH('Ultima (Precision)'!$D$6,'Ultima mCF Table'!$A$2:$A$92,0),MATCH('Ultima (Precision)'!$E31,'Ultima mCF Table'!$B$1:$D$1,0))*($F31*Z$11)</f>
        <v>4358.5</v>
      </c>
      <c r="AA31" s="174">
        <f>INDEX('Ultima mCF Table'!$B$2:$D$92,MATCH('Ultima (Precision)'!$D$6,'Ultima mCF Table'!$A$2:$A$92,0),MATCH('Ultima (Precision)'!$E31,'Ultima mCF Table'!$B$1:$D$1,0))*($F31*AA$11)</f>
        <v>4548</v>
      </c>
      <c r="AB31" s="174">
        <f>INDEX('Ultima mCF Table'!$B$2:$D$92,MATCH('Ultima (Precision)'!$D$6,'Ultima mCF Table'!$A$2:$A$92,0),MATCH('Ultima (Precision)'!$E31,'Ultima mCF Table'!$B$1:$D$1,0))*($F31*AB$11)</f>
        <v>4737.5</v>
      </c>
      <c r="AC31" s="174">
        <f>INDEX('Ultima mCF Table'!$B$2:$D$92,MATCH('Ultima (Precision)'!$D$6,'Ultima mCF Table'!$A$2:$A$92,0),MATCH('Ultima (Precision)'!$E31,'Ultima mCF Table'!$B$1:$D$1,0))*($F31*AC$11)</f>
        <v>4927</v>
      </c>
      <c r="AD31" s="178">
        <f>INDEX('Ultima mCF Table'!$B$2:$D$92,MATCH('Ultima (Precision)'!$D$6,'Ultima mCF Table'!$A$2:$A$92,0),MATCH('Ultima (Precision)'!$E31,'Ultima mCF Table'!$B$1:$D$1,0))*($F31*AD$11)</f>
        <v>5116.5</v>
      </c>
    </row>
    <row r="32" spans="1:30" x14ac:dyDescent="0.2">
      <c r="A32" s="351">
        <v>2</v>
      </c>
      <c r="B32" s="351">
        <v>505</v>
      </c>
      <c r="C32" s="351">
        <v>700</v>
      </c>
      <c r="D32" s="351" t="s">
        <v>65</v>
      </c>
      <c r="E32" s="351" t="s">
        <v>72</v>
      </c>
      <c r="F32" s="352">
        <v>833</v>
      </c>
      <c r="G32" s="353"/>
      <c r="H32" s="177">
        <f>INDEX('Ultima mCF Table'!$B$2:$D$92,MATCH('Ultima (Precision)'!$D$6,'Ultima mCF Table'!$A$2:$A$92,0),MATCH('Ultima (Precision)'!$E32,'Ultima mCF Table'!$B$1:$D$1,0))*($F32*H$11)</f>
        <v>416.5</v>
      </c>
      <c r="I32" s="174">
        <f>INDEX('Ultima mCF Table'!$B$2:$D$92,MATCH('Ultima (Precision)'!$D$6,'Ultima mCF Table'!$A$2:$A$92,0),MATCH('Ultima (Precision)'!$E32,'Ultima mCF Table'!$B$1:$D$1,0))*($F32*I$11)</f>
        <v>499.79999999999995</v>
      </c>
      <c r="J32" s="174">
        <f>INDEX('Ultima mCF Table'!$B$2:$D$92,MATCH('Ultima (Precision)'!$D$6,'Ultima mCF Table'!$A$2:$A$92,0),MATCH('Ultima (Precision)'!$E32,'Ultima mCF Table'!$B$1:$D$1,0))*($F32*J$11)</f>
        <v>583.09999999999991</v>
      </c>
      <c r="K32" s="174">
        <f>INDEX('Ultima mCF Table'!$B$2:$D$92,MATCH('Ultima (Precision)'!$D$6,'Ultima mCF Table'!$A$2:$A$92,0),MATCH('Ultima (Precision)'!$E32,'Ultima mCF Table'!$B$1:$D$1,0))*($F32*K$11)</f>
        <v>666.40000000000009</v>
      </c>
      <c r="L32" s="174">
        <f>INDEX('Ultima mCF Table'!$B$2:$D$92,MATCH('Ultima (Precision)'!$D$6,'Ultima mCF Table'!$A$2:$A$92,0),MATCH('Ultima (Precision)'!$E32,'Ultima mCF Table'!$B$1:$D$1,0))*($F32*L$11)</f>
        <v>749.7</v>
      </c>
      <c r="M32" s="174">
        <f>INDEX('Ultima mCF Table'!$B$2:$D$92,MATCH('Ultima (Precision)'!$D$6,'Ultima mCF Table'!$A$2:$A$92,0),MATCH('Ultima (Precision)'!$E32,'Ultima mCF Table'!$B$1:$D$1,0))*($F32*M$11)</f>
        <v>833</v>
      </c>
      <c r="N32" s="174">
        <f>INDEX('Ultima mCF Table'!$B$2:$D$92,MATCH('Ultima (Precision)'!$D$6,'Ultima mCF Table'!$A$2:$A$92,0),MATCH('Ultima (Precision)'!$E32,'Ultima mCF Table'!$B$1:$D$1,0))*($F32*N$11)</f>
        <v>916.30000000000007</v>
      </c>
      <c r="O32" s="174">
        <f>INDEX('Ultima mCF Table'!$B$2:$D$92,MATCH('Ultima (Precision)'!$D$6,'Ultima mCF Table'!$A$2:$A$92,0),MATCH('Ultima (Precision)'!$E32,'Ultima mCF Table'!$B$1:$D$1,0))*($F32*O$11)</f>
        <v>999.59999999999991</v>
      </c>
      <c r="P32" s="174">
        <f>INDEX('Ultima mCF Table'!$B$2:$D$92,MATCH('Ultima (Precision)'!$D$6,'Ultima mCF Table'!$A$2:$A$92,0),MATCH('Ultima (Precision)'!$E32,'Ultima mCF Table'!$B$1:$D$1,0))*($F32*P$11)</f>
        <v>1082.9000000000001</v>
      </c>
      <c r="Q32" s="174">
        <f>INDEX('Ultima mCF Table'!$B$2:$D$92,MATCH('Ultima (Precision)'!$D$6,'Ultima mCF Table'!$A$2:$A$92,0),MATCH('Ultima (Precision)'!$E32,'Ultima mCF Table'!$B$1:$D$1,0))*($F32*Q$11)</f>
        <v>1166.1999999999998</v>
      </c>
      <c r="R32" s="174">
        <f>INDEX('Ultima mCF Table'!$B$2:$D$92,MATCH('Ultima (Precision)'!$D$6,'Ultima mCF Table'!$A$2:$A$92,0),MATCH('Ultima (Precision)'!$E32,'Ultima mCF Table'!$B$1:$D$1,0))*($F32*R$11)</f>
        <v>1249.5</v>
      </c>
      <c r="S32" s="174">
        <f>INDEX('Ultima mCF Table'!$B$2:$D$92,MATCH('Ultima (Precision)'!$D$6,'Ultima mCF Table'!$A$2:$A$92,0),MATCH('Ultima (Precision)'!$E32,'Ultima mCF Table'!$B$1:$D$1,0))*($F32*S$11)</f>
        <v>1332.8000000000002</v>
      </c>
      <c r="T32" s="174">
        <f>INDEX('Ultima mCF Table'!$B$2:$D$92,MATCH('Ultima (Precision)'!$D$6,'Ultima mCF Table'!$A$2:$A$92,0),MATCH('Ultima (Precision)'!$E32,'Ultima mCF Table'!$B$1:$D$1,0))*($F32*T$11)</f>
        <v>1416.1</v>
      </c>
      <c r="U32" s="174">
        <f>INDEX('Ultima mCF Table'!$B$2:$D$92,MATCH('Ultima (Precision)'!$D$6,'Ultima mCF Table'!$A$2:$A$92,0),MATCH('Ultima (Precision)'!$E32,'Ultima mCF Table'!$B$1:$D$1,0))*($F32*U$11)</f>
        <v>1499.4</v>
      </c>
      <c r="V32" s="174">
        <f>INDEX('Ultima mCF Table'!$B$2:$D$92,MATCH('Ultima (Precision)'!$D$6,'Ultima mCF Table'!$A$2:$A$92,0),MATCH('Ultima (Precision)'!$E32,'Ultima mCF Table'!$B$1:$D$1,0))*($F32*V$11)</f>
        <v>1582.6999999999998</v>
      </c>
      <c r="W32" s="174">
        <f>INDEX('Ultima mCF Table'!$B$2:$D$92,MATCH('Ultima (Precision)'!$D$6,'Ultima mCF Table'!$A$2:$A$92,0),MATCH('Ultima (Precision)'!$E32,'Ultima mCF Table'!$B$1:$D$1,0))*($F32*W$11)</f>
        <v>1666</v>
      </c>
      <c r="X32" s="174">
        <f>INDEX('Ultima mCF Table'!$B$2:$D$92,MATCH('Ultima (Precision)'!$D$6,'Ultima mCF Table'!$A$2:$A$92,0),MATCH('Ultima (Precision)'!$E32,'Ultima mCF Table'!$B$1:$D$1,0))*($F32*X$11)</f>
        <v>1749.3000000000002</v>
      </c>
      <c r="Y32" s="174">
        <f>INDEX('Ultima mCF Table'!$B$2:$D$92,MATCH('Ultima (Precision)'!$D$6,'Ultima mCF Table'!$A$2:$A$92,0),MATCH('Ultima (Precision)'!$E32,'Ultima mCF Table'!$B$1:$D$1,0))*($F32*Y$11)</f>
        <v>1832.6000000000001</v>
      </c>
      <c r="Z32" s="174">
        <f>INDEX('Ultima mCF Table'!$B$2:$D$92,MATCH('Ultima (Precision)'!$D$6,'Ultima mCF Table'!$A$2:$A$92,0),MATCH('Ultima (Precision)'!$E32,'Ultima mCF Table'!$B$1:$D$1,0))*($F32*Z$11)</f>
        <v>1915.8999999999999</v>
      </c>
      <c r="AA32" s="174">
        <f>INDEX('Ultima mCF Table'!$B$2:$D$92,MATCH('Ultima (Precision)'!$D$6,'Ultima mCF Table'!$A$2:$A$92,0),MATCH('Ultima (Precision)'!$E32,'Ultima mCF Table'!$B$1:$D$1,0))*($F32*AA$11)</f>
        <v>1999.1999999999998</v>
      </c>
      <c r="AB32" s="174">
        <f>INDEX('Ultima mCF Table'!$B$2:$D$92,MATCH('Ultima (Precision)'!$D$6,'Ultima mCF Table'!$A$2:$A$92,0),MATCH('Ultima (Precision)'!$E32,'Ultima mCF Table'!$B$1:$D$1,0))*($F32*AB$11)</f>
        <v>2082.5</v>
      </c>
      <c r="AC32" s="174">
        <f>INDEX('Ultima mCF Table'!$B$2:$D$92,MATCH('Ultima (Precision)'!$D$6,'Ultima mCF Table'!$A$2:$A$92,0),MATCH('Ultima (Precision)'!$E32,'Ultima mCF Table'!$B$1:$D$1,0))*($F32*AC$11)</f>
        <v>2165.8000000000002</v>
      </c>
      <c r="AD32" s="178">
        <f>INDEX('Ultima mCF Table'!$B$2:$D$92,MATCH('Ultima (Precision)'!$D$6,'Ultima mCF Table'!$A$2:$A$92,0),MATCH('Ultima (Precision)'!$E32,'Ultima mCF Table'!$B$1:$D$1,0))*($F32*AD$11)</f>
        <v>2249.1000000000004</v>
      </c>
    </row>
    <row r="33" spans="1:30" x14ac:dyDescent="0.2">
      <c r="A33" s="351">
        <v>2</v>
      </c>
      <c r="B33" s="351">
        <v>505</v>
      </c>
      <c r="C33" s="351">
        <v>700</v>
      </c>
      <c r="D33" s="351" t="s">
        <v>66</v>
      </c>
      <c r="E33" s="351" t="s">
        <v>72</v>
      </c>
      <c r="F33" s="352">
        <v>1055</v>
      </c>
      <c r="G33" s="353"/>
      <c r="H33" s="177">
        <f>INDEX('Ultima mCF Table'!$B$2:$D$92,MATCH('Ultima (Precision)'!$D$6,'Ultima mCF Table'!$A$2:$A$92,0),MATCH('Ultima (Precision)'!$E33,'Ultima mCF Table'!$B$1:$D$1,0))*($F33*H$11)</f>
        <v>527.5</v>
      </c>
      <c r="I33" s="174">
        <f>INDEX('Ultima mCF Table'!$B$2:$D$92,MATCH('Ultima (Precision)'!$D$6,'Ultima mCF Table'!$A$2:$A$92,0),MATCH('Ultima (Precision)'!$E33,'Ultima mCF Table'!$B$1:$D$1,0))*($F33*I$11)</f>
        <v>633</v>
      </c>
      <c r="J33" s="174">
        <f>INDEX('Ultima mCF Table'!$B$2:$D$92,MATCH('Ultima (Precision)'!$D$6,'Ultima mCF Table'!$A$2:$A$92,0),MATCH('Ultima (Precision)'!$E33,'Ultima mCF Table'!$B$1:$D$1,0))*($F33*J$11)</f>
        <v>738.5</v>
      </c>
      <c r="K33" s="174">
        <f>INDEX('Ultima mCF Table'!$B$2:$D$92,MATCH('Ultima (Precision)'!$D$6,'Ultima mCF Table'!$A$2:$A$92,0),MATCH('Ultima (Precision)'!$E33,'Ultima mCF Table'!$B$1:$D$1,0))*($F33*K$11)</f>
        <v>844</v>
      </c>
      <c r="L33" s="174">
        <f>INDEX('Ultima mCF Table'!$B$2:$D$92,MATCH('Ultima (Precision)'!$D$6,'Ultima mCF Table'!$A$2:$A$92,0),MATCH('Ultima (Precision)'!$E33,'Ultima mCF Table'!$B$1:$D$1,0))*($F33*L$11)</f>
        <v>949.5</v>
      </c>
      <c r="M33" s="174">
        <f>INDEX('Ultima mCF Table'!$B$2:$D$92,MATCH('Ultima (Precision)'!$D$6,'Ultima mCF Table'!$A$2:$A$92,0),MATCH('Ultima (Precision)'!$E33,'Ultima mCF Table'!$B$1:$D$1,0))*($F33*M$11)</f>
        <v>1055</v>
      </c>
      <c r="N33" s="174">
        <f>INDEX('Ultima mCF Table'!$B$2:$D$92,MATCH('Ultima (Precision)'!$D$6,'Ultima mCF Table'!$A$2:$A$92,0),MATCH('Ultima (Precision)'!$E33,'Ultima mCF Table'!$B$1:$D$1,0))*($F33*N$11)</f>
        <v>1160.5</v>
      </c>
      <c r="O33" s="174">
        <f>INDEX('Ultima mCF Table'!$B$2:$D$92,MATCH('Ultima (Precision)'!$D$6,'Ultima mCF Table'!$A$2:$A$92,0),MATCH('Ultima (Precision)'!$E33,'Ultima mCF Table'!$B$1:$D$1,0))*($F33*O$11)</f>
        <v>1266</v>
      </c>
      <c r="P33" s="174">
        <f>INDEX('Ultima mCF Table'!$B$2:$D$92,MATCH('Ultima (Precision)'!$D$6,'Ultima mCF Table'!$A$2:$A$92,0),MATCH('Ultima (Precision)'!$E33,'Ultima mCF Table'!$B$1:$D$1,0))*($F33*P$11)</f>
        <v>1371.5</v>
      </c>
      <c r="Q33" s="174">
        <f>INDEX('Ultima mCF Table'!$B$2:$D$92,MATCH('Ultima (Precision)'!$D$6,'Ultima mCF Table'!$A$2:$A$92,0),MATCH('Ultima (Precision)'!$E33,'Ultima mCF Table'!$B$1:$D$1,0))*($F33*Q$11)</f>
        <v>1477</v>
      </c>
      <c r="R33" s="174">
        <f>INDEX('Ultima mCF Table'!$B$2:$D$92,MATCH('Ultima (Precision)'!$D$6,'Ultima mCF Table'!$A$2:$A$92,0),MATCH('Ultima (Precision)'!$E33,'Ultima mCF Table'!$B$1:$D$1,0))*($F33*R$11)</f>
        <v>1582.5</v>
      </c>
      <c r="S33" s="174">
        <f>INDEX('Ultima mCF Table'!$B$2:$D$92,MATCH('Ultima (Precision)'!$D$6,'Ultima mCF Table'!$A$2:$A$92,0),MATCH('Ultima (Precision)'!$E33,'Ultima mCF Table'!$B$1:$D$1,0))*($F33*S$11)</f>
        <v>1688</v>
      </c>
      <c r="T33" s="174">
        <f>INDEX('Ultima mCF Table'!$B$2:$D$92,MATCH('Ultima (Precision)'!$D$6,'Ultima mCF Table'!$A$2:$A$92,0),MATCH('Ultima (Precision)'!$E33,'Ultima mCF Table'!$B$1:$D$1,0))*($F33*T$11)</f>
        <v>1793.5</v>
      </c>
      <c r="U33" s="174">
        <f>INDEX('Ultima mCF Table'!$B$2:$D$92,MATCH('Ultima (Precision)'!$D$6,'Ultima mCF Table'!$A$2:$A$92,0),MATCH('Ultima (Precision)'!$E33,'Ultima mCF Table'!$B$1:$D$1,0))*($F33*U$11)</f>
        <v>1899</v>
      </c>
      <c r="V33" s="174">
        <f>INDEX('Ultima mCF Table'!$B$2:$D$92,MATCH('Ultima (Precision)'!$D$6,'Ultima mCF Table'!$A$2:$A$92,0),MATCH('Ultima (Precision)'!$E33,'Ultima mCF Table'!$B$1:$D$1,0))*($F33*V$11)</f>
        <v>2004.5</v>
      </c>
      <c r="W33" s="174">
        <f>INDEX('Ultima mCF Table'!$B$2:$D$92,MATCH('Ultima (Precision)'!$D$6,'Ultima mCF Table'!$A$2:$A$92,0),MATCH('Ultima (Precision)'!$E33,'Ultima mCF Table'!$B$1:$D$1,0))*($F33*W$11)</f>
        <v>2110</v>
      </c>
      <c r="X33" s="174">
        <f>INDEX('Ultima mCF Table'!$B$2:$D$92,MATCH('Ultima (Precision)'!$D$6,'Ultima mCF Table'!$A$2:$A$92,0),MATCH('Ultima (Precision)'!$E33,'Ultima mCF Table'!$B$1:$D$1,0))*($F33*X$11)</f>
        <v>2215.5</v>
      </c>
      <c r="Y33" s="174">
        <f>INDEX('Ultima mCF Table'!$B$2:$D$92,MATCH('Ultima (Precision)'!$D$6,'Ultima mCF Table'!$A$2:$A$92,0),MATCH('Ultima (Precision)'!$E33,'Ultima mCF Table'!$B$1:$D$1,0))*($F33*Y$11)</f>
        <v>2321</v>
      </c>
      <c r="Z33" s="174">
        <f>INDEX('Ultima mCF Table'!$B$2:$D$92,MATCH('Ultima (Precision)'!$D$6,'Ultima mCF Table'!$A$2:$A$92,0),MATCH('Ultima (Precision)'!$E33,'Ultima mCF Table'!$B$1:$D$1,0))*($F33*Z$11)</f>
        <v>2426.5</v>
      </c>
      <c r="AA33" s="174">
        <f>INDEX('Ultima mCF Table'!$B$2:$D$92,MATCH('Ultima (Precision)'!$D$6,'Ultima mCF Table'!$A$2:$A$92,0),MATCH('Ultima (Precision)'!$E33,'Ultima mCF Table'!$B$1:$D$1,0))*($F33*AA$11)</f>
        <v>2532</v>
      </c>
      <c r="AB33" s="174">
        <f>INDEX('Ultima mCF Table'!$B$2:$D$92,MATCH('Ultima (Precision)'!$D$6,'Ultima mCF Table'!$A$2:$A$92,0),MATCH('Ultima (Precision)'!$E33,'Ultima mCF Table'!$B$1:$D$1,0))*($F33*AB$11)</f>
        <v>2637.5</v>
      </c>
      <c r="AC33" s="174">
        <f>INDEX('Ultima mCF Table'!$B$2:$D$92,MATCH('Ultima (Precision)'!$D$6,'Ultima mCF Table'!$A$2:$A$92,0),MATCH('Ultima (Precision)'!$E33,'Ultima mCF Table'!$B$1:$D$1,0))*($F33*AC$11)</f>
        <v>2743</v>
      </c>
      <c r="AD33" s="178">
        <f>INDEX('Ultima mCF Table'!$B$2:$D$92,MATCH('Ultima (Precision)'!$D$6,'Ultima mCF Table'!$A$2:$A$92,0),MATCH('Ultima (Precision)'!$E33,'Ultima mCF Table'!$B$1:$D$1,0))*($F33*AD$11)</f>
        <v>2848.5</v>
      </c>
    </row>
    <row r="34" spans="1:30" x14ac:dyDescent="0.2">
      <c r="A34" s="351">
        <v>2</v>
      </c>
      <c r="B34" s="351">
        <v>505</v>
      </c>
      <c r="C34" s="351">
        <v>700</v>
      </c>
      <c r="D34" s="351" t="s">
        <v>67</v>
      </c>
      <c r="E34" s="351" t="s">
        <v>72</v>
      </c>
      <c r="F34" s="352">
        <v>1618</v>
      </c>
      <c r="G34" s="353"/>
      <c r="H34" s="177">
        <f>INDEX('Ultima mCF Table'!$B$2:$D$92,MATCH('Ultima (Precision)'!$D$6,'Ultima mCF Table'!$A$2:$A$92,0),MATCH('Ultima (Precision)'!$E34,'Ultima mCF Table'!$B$1:$D$1,0))*($F34*H$11)</f>
        <v>809</v>
      </c>
      <c r="I34" s="174">
        <f>INDEX('Ultima mCF Table'!$B$2:$D$92,MATCH('Ultima (Precision)'!$D$6,'Ultima mCF Table'!$A$2:$A$92,0),MATCH('Ultima (Precision)'!$E34,'Ultima mCF Table'!$B$1:$D$1,0))*($F34*I$11)</f>
        <v>970.8</v>
      </c>
      <c r="J34" s="174">
        <f>INDEX('Ultima mCF Table'!$B$2:$D$92,MATCH('Ultima (Precision)'!$D$6,'Ultima mCF Table'!$A$2:$A$92,0),MATCH('Ultima (Precision)'!$E34,'Ultima mCF Table'!$B$1:$D$1,0))*($F34*J$11)</f>
        <v>1132.5999999999999</v>
      </c>
      <c r="K34" s="174">
        <f>INDEX('Ultima mCF Table'!$B$2:$D$92,MATCH('Ultima (Precision)'!$D$6,'Ultima mCF Table'!$A$2:$A$92,0),MATCH('Ultima (Precision)'!$E34,'Ultima mCF Table'!$B$1:$D$1,0))*($F34*K$11)</f>
        <v>1294.4000000000001</v>
      </c>
      <c r="L34" s="174">
        <f>INDEX('Ultima mCF Table'!$B$2:$D$92,MATCH('Ultima (Precision)'!$D$6,'Ultima mCF Table'!$A$2:$A$92,0),MATCH('Ultima (Precision)'!$E34,'Ultima mCF Table'!$B$1:$D$1,0))*($F34*L$11)</f>
        <v>1456.2</v>
      </c>
      <c r="M34" s="174">
        <f>INDEX('Ultima mCF Table'!$B$2:$D$92,MATCH('Ultima (Precision)'!$D$6,'Ultima mCF Table'!$A$2:$A$92,0),MATCH('Ultima (Precision)'!$E34,'Ultima mCF Table'!$B$1:$D$1,0))*($F34*M$11)</f>
        <v>1618</v>
      </c>
      <c r="N34" s="174">
        <f>INDEX('Ultima mCF Table'!$B$2:$D$92,MATCH('Ultima (Precision)'!$D$6,'Ultima mCF Table'!$A$2:$A$92,0),MATCH('Ultima (Precision)'!$E34,'Ultima mCF Table'!$B$1:$D$1,0))*($F34*N$11)</f>
        <v>1779.8000000000002</v>
      </c>
      <c r="O34" s="174">
        <f>INDEX('Ultima mCF Table'!$B$2:$D$92,MATCH('Ultima (Precision)'!$D$6,'Ultima mCF Table'!$A$2:$A$92,0),MATCH('Ultima (Precision)'!$E34,'Ultima mCF Table'!$B$1:$D$1,0))*($F34*O$11)</f>
        <v>1941.6</v>
      </c>
      <c r="P34" s="174">
        <f>INDEX('Ultima mCF Table'!$B$2:$D$92,MATCH('Ultima (Precision)'!$D$6,'Ultima mCF Table'!$A$2:$A$92,0),MATCH('Ultima (Precision)'!$E34,'Ultima mCF Table'!$B$1:$D$1,0))*($F34*P$11)</f>
        <v>2103.4</v>
      </c>
      <c r="Q34" s="174">
        <f>INDEX('Ultima mCF Table'!$B$2:$D$92,MATCH('Ultima (Precision)'!$D$6,'Ultima mCF Table'!$A$2:$A$92,0),MATCH('Ultima (Precision)'!$E34,'Ultima mCF Table'!$B$1:$D$1,0))*($F34*Q$11)</f>
        <v>2265.1999999999998</v>
      </c>
      <c r="R34" s="174">
        <f>INDEX('Ultima mCF Table'!$B$2:$D$92,MATCH('Ultima (Precision)'!$D$6,'Ultima mCF Table'!$A$2:$A$92,0),MATCH('Ultima (Precision)'!$E34,'Ultima mCF Table'!$B$1:$D$1,0))*($F34*R$11)</f>
        <v>2427</v>
      </c>
      <c r="S34" s="174">
        <f>INDEX('Ultima mCF Table'!$B$2:$D$92,MATCH('Ultima (Precision)'!$D$6,'Ultima mCF Table'!$A$2:$A$92,0),MATCH('Ultima (Precision)'!$E34,'Ultima mCF Table'!$B$1:$D$1,0))*($F34*S$11)</f>
        <v>2588.8000000000002</v>
      </c>
      <c r="T34" s="174">
        <f>INDEX('Ultima mCF Table'!$B$2:$D$92,MATCH('Ultima (Precision)'!$D$6,'Ultima mCF Table'!$A$2:$A$92,0),MATCH('Ultima (Precision)'!$E34,'Ultima mCF Table'!$B$1:$D$1,0))*($F34*T$11)</f>
        <v>2750.6</v>
      </c>
      <c r="U34" s="174">
        <f>INDEX('Ultima mCF Table'!$B$2:$D$92,MATCH('Ultima (Precision)'!$D$6,'Ultima mCF Table'!$A$2:$A$92,0),MATCH('Ultima (Precision)'!$E34,'Ultima mCF Table'!$B$1:$D$1,0))*($F34*U$11)</f>
        <v>2912.4</v>
      </c>
      <c r="V34" s="174">
        <f>INDEX('Ultima mCF Table'!$B$2:$D$92,MATCH('Ultima (Precision)'!$D$6,'Ultima mCF Table'!$A$2:$A$92,0),MATCH('Ultima (Precision)'!$E34,'Ultima mCF Table'!$B$1:$D$1,0))*($F34*V$11)</f>
        <v>3074.2</v>
      </c>
      <c r="W34" s="174">
        <f>INDEX('Ultima mCF Table'!$B$2:$D$92,MATCH('Ultima (Precision)'!$D$6,'Ultima mCF Table'!$A$2:$A$92,0),MATCH('Ultima (Precision)'!$E34,'Ultima mCF Table'!$B$1:$D$1,0))*($F34*W$11)</f>
        <v>3236</v>
      </c>
      <c r="X34" s="174">
        <f>INDEX('Ultima mCF Table'!$B$2:$D$92,MATCH('Ultima (Precision)'!$D$6,'Ultima mCF Table'!$A$2:$A$92,0),MATCH('Ultima (Precision)'!$E34,'Ultima mCF Table'!$B$1:$D$1,0))*($F34*X$11)</f>
        <v>3397.8</v>
      </c>
      <c r="Y34" s="174">
        <f>INDEX('Ultima mCF Table'!$B$2:$D$92,MATCH('Ultima (Precision)'!$D$6,'Ultima mCF Table'!$A$2:$A$92,0),MATCH('Ultima (Precision)'!$E34,'Ultima mCF Table'!$B$1:$D$1,0))*($F34*Y$11)</f>
        <v>3559.6000000000004</v>
      </c>
      <c r="Z34" s="174">
        <f>INDEX('Ultima mCF Table'!$B$2:$D$92,MATCH('Ultima (Precision)'!$D$6,'Ultima mCF Table'!$A$2:$A$92,0),MATCH('Ultima (Precision)'!$E34,'Ultima mCF Table'!$B$1:$D$1,0))*($F34*Z$11)</f>
        <v>3721.3999999999996</v>
      </c>
      <c r="AA34" s="174">
        <f>INDEX('Ultima mCF Table'!$B$2:$D$92,MATCH('Ultima (Precision)'!$D$6,'Ultima mCF Table'!$A$2:$A$92,0),MATCH('Ultima (Precision)'!$E34,'Ultima mCF Table'!$B$1:$D$1,0))*($F34*AA$11)</f>
        <v>3883.2</v>
      </c>
      <c r="AB34" s="174">
        <f>INDEX('Ultima mCF Table'!$B$2:$D$92,MATCH('Ultima (Precision)'!$D$6,'Ultima mCF Table'!$A$2:$A$92,0),MATCH('Ultima (Precision)'!$E34,'Ultima mCF Table'!$B$1:$D$1,0))*($F34*AB$11)</f>
        <v>4045</v>
      </c>
      <c r="AC34" s="174">
        <f>INDEX('Ultima mCF Table'!$B$2:$D$92,MATCH('Ultima (Precision)'!$D$6,'Ultima mCF Table'!$A$2:$A$92,0),MATCH('Ultima (Precision)'!$E34,'Ultima mCF Table'!$B$1:$D$1,0))*($F34*AC$11)</f>
        <v>4206.8</v>
      </c>
      <c r="AD34" s="178">
        <f>INDEX('Ultima mCF Table'!$B$2:$D$92,MATCH('Ultima (Precision)'!$D$6,'Ultima mCF Table'!$A$2:$A$92,0),MATCH('Ultima (Precision)'!$E34,'Ultima mCF Table'!$B$1:$D$1,0))*($F34*AD$11)</f>
        <v>4368.6000000000004</v>
      </c>
    </row>
    <row r="35" spans="1:30" x14ac:dyDescent="0.2">
      <c r="A35" s="351">
        <v>2</v>
      </c>
      <c r="B35" s="351">
        <v>505</v>
      </c>
      <c r="C35" s="351">
        <v>700</v>
      </c>
      <c r="D35" s="351" t="s">
        <v>68</v>
      </c>
      <c r="E35" s="351" t="s">
        <v>72</v>
      </c>
      <c r="F35" s="352">
        <v>2109</v>
      </c>
      <c r="G35" s="353"/>
      <c r="H35" s="177">
        <f>INDEX('Ultima mCF Table'!$B$2:$D$92,MATCH('Ultima (Precision)'!$D$6,'Ultima mCF Table'!$A$2:$A$92,0),MATCH('Ultima (Precision)'!$E35,'Ultima mCF Table'!$B$1:$D$1,0))*($F35*H$11)</f>
        <v>1054.5</v>
      </c>
      <c r="I35" s="174">
        <f>INDEX('Ultima mCF Table'!$B$2:$D$92,MATCH('Ultima (Precision)'!$D$6,'Ultima mCF Table'!$A$2:$A$92,0),MATCH('Ultima (Precision)'!$E35,'Ultima mCF Table'!$B$1:$D$1,0))*($F35*I$11)</f>
        <v>1265.3999999999999</v>
      </c>
      <c r="J35" s="174">
        <f>INDEX('Ultima mCF Table'!$B$2:$D$92,MATCH('Ultima (Precision)'!$D$6,'Ultima mCF Table'!$A$2:$A$92,0),MATCH('Ultima (Precision)'!$E35,'Ultima mCF Table'!$B$1:$D$1,0))*($F35*J$11)</f>
        <v>1476.3</v>
      </c>
      <c r="K35" s="174">
        <f>INDEX('Ultima mCF Table'!$B$2:$D$92,MATCH('Ultima (Precision)'!$D$6,'Ultima mCF Table'!$A$2:$A$92,0),MATCH('Ultima (Precision)'!$E35,'Ultima mCF Table'!$B$1:$D$1,0))*($F35*K$11)</f>
        <v>1687.2</v>
      </c>
      <c r="L35" s="174">
        <f>INDEX('Ultima mCF Table'!$B$2:$D$92,MATCH('Ultima (Precision)'!$D$6,'Ultima mCF Table'!$A$2:$A$92,0),MATCH('Ultima (Precision)'!$E35,'Ultima mCF Table'!$B$1:$D$1,0))*($F35*L$11)</f>
        <v>1898.1000000000001</v>
      </c>
      <c r="M35" s="174">
        <f>INDEX('Ultima mCF Table'!$B$2:$D$92,MATCH('Ultima (Precision)'!$D$6,'Ultima mCF Table'!$A$2:$A$92,0),MATCH('Ultima (Precision)'!$E35,'Ultima mCF Table'!$B$1:$D$1,0))*($F35*M$11)</f>
        <v>2109</v>
      </c>
      <c r="N35" s="174">
        <f>INDEX('Ultima mCF Table'!$B$2:$D$92,MATCH('Ultima (Precision)'!$D$6,'Ultima mCF Table'!$A$2:$A$92,0),MATCH('Ultima (Precision)'!$E35,'Ultima mCF Table'!$B$1:$D$1,0))*($F35*N$11)</f>
        <v>2319.9</v>
      </c>
      <c r="O35" s="174">
        <f>INDEX('Ultima mCF Table'!$B$2:$D$92,MATCH('Ultima (Precision)'!$D$6,'Ultima mCF Table'!$A$2:$A$92,0),MATCH('Ultima (Precision)'!$E35,'Ultima mCF Table'!$B$1:$D$1,0))*($F35*O$11)</f>
        <v>2530.7999999999997</v>
      </c>
      <c r="P35" s="174">
        <f>INDEX('Ultima mCF Table'!$B$2:$D$92,MATCH('Ultima (Precision)'!$D$6,'Ultima mCF Table'!$A$2:$A$92,0),MATCH('Ultima (Precision)'!$E35,'Ultima mCF Table'!$B$1:$D$1,0))*($F35*P$11)</f>
        <v>2741.7000000000003</v>
      </c>
      <c r="Q35" s="174">
        <f>INDEX('Ultima mCF Table'!$B$2:$D$92,MATCH('Ultima (Precision)'!$D$6,'Ultima mCF Table'!$A$2:$A$92,0),MATCH('Ultima (Precision)'!$E35,'Ultima mCF Table'!$B$1:$D$1,0))*($F35*Q$11)</f>
        <v>2952.6</v>
      </c>
      <c r="R35" s="174">
        <f>INDEX('Ultima mCF Table'!$B$2:$D$92,MATCH('Ultima (Precision)'!$D$6,'Ultima mCF Table'!$A$2:$A$92,0),MATCH('Ultima (Precision)'!$E35,'Ultima mCF Table'!$B$1:$D$1,0))*($F35*R$11)</f>
        <v>3163.5</v>
      </c>
      <c r="S35" s="174">
        <f>INDEX('Ultima mCF Table'!$B$2:$D$92,MATCH('Ultima (Precision)'!$D$6,'Ultima mCF Table'!$A$2:$A$92,0),MATCH('Ultima (Precision)'!$E35,'Ultima mCF Table'!$B$1:$D$1,0))*($F35*S$11)</f>
        <v>3374.4</v>
      </c>
      <c r="T35" s="174">
        <f>INDEX('Ultima mCF Table'!$B$2:$D$92,MATCH('Ultima (Precision)'!$D$6,'Ultima mCF Table'!$A$2:$A$92,0),MATCH('Ultima (Precision)'!$E35,'Ultima mCF Table'!$B$1:$D$1,0))*($F35*T$11)</f>
        <v>3585.2999999999997</v>
      </c>
      <c r="U35" s="174">
        <f>INDEX('Ultima mCF Table'!$B$2:$D$92,MATCH('Ultima (Precision)'!$D$6,'Ultima mCF Table'!$A$2:$A$92,0),MATCH('Ultima (Precision)'!$E35,'Ultima mCF Table'!$B$1:$D$1,0))*($F35*U$11)</f>
        <v>3796.2000000000003</v>
      </c>
      <c r="V35" s="174">
        <f>INDEX('Ultima mCF Table'!$B$2:$D$92,MATCH('Ultima (Precision)'!$D$6,'Ultima mCF Table'!$A$2:$A$92,0),MATCH('Ultima (Precision)'!$E35,'Ultima mCF Table'!$B$1:$D$1,0))*($F35*V$11)</f>
        <v>4007.1</v>
      </c>
      <c r="W35" s="174">
        <f>INDEX('Ultima mCF Table'!$B$2:$D$92,MATCH('Ultima (Precision)'!$D$6,'Ultima mCF Table'!$A$2:$A$92,0),MATCH('Ultima (Precision)'!$E35,'Ultima mCF Table'!$B$1:$D$1,0))*($F35*W$11)</f>
        <v>4218</v>
      </c>
      <c r="X35" s="174">
        <f>INDEX('Ultima mCF Table'!$B$2:$D$92,MATCH('Ultima (Precision)'!$D$6,'Ultima mCF Table'!$A$2:$A$92,0),MATCH('Ultima (Precision)'!$E35,'Ultima mCF Table'!$B$1:$D$1,0))*($F35*X$11)</f>
        <v>4428.9000000000005</v>
      </c>
      <c r="Y35" s="174">
        <f>INDEX('Ultima mCF Table'!$B$2:$D$92,MATCH('Ultima (Precision)'!$D$6,'Ultima mCF Table'!$A$2:$A$92,0),MATCH('Ultima (Precision)'!$E35,'Ultima mCF Table'!$B$1:$D$1,0))*($F35*Y$11)</f>
        <v>4639.8</v>
      </c>
      <c r="Z35" s="174">
        <f>INDEX('Ultima mCF Table'!$B$2:$D$92,MATCH('Ultima (Precision)'!$D$6,'Ultima mCF Table'!$A$2:$A$92,0),MATCH('Ultima (Precision)'!$E35,'Ultima mCF Table'!$B$1:$D$1,0))*($F35*Z$11)</f>
        <v>4850.7</v>
      </c>
      <c r="AA35" s="174">
        <f>INDEX('Ultima mCF Table'!$B$2:$D$92,MATCH('Ultima (Precision)'!$D$6,'Ultima mCF Table'!$A$2:$A$92,0),MATCH('Ultima (Precision)'!$E35,'Ultima mCF Table'!$B$1:$D$1,0))*($F35*AA$11)</f>
        <v>5061.5999999999995</v>
      </c>
      <c r="AB35" s="174">
        <f>INDEX('Ultima mCF Table'!$B$2:$D$92,MATCH('Ultima (Precision)'!$D$6,'Ultima mCF Table'!$A$2:$A$92,0),MATCH('Ultima (Precision)'!$E35,'Ultima mCF Table'!$B$1:$D$1,0))*($F35*AB$11)</f>
        <v>5272.5</v>
      </c>
      <c r="AC35" s="174">
        <f>INDEX('Ultima mCF Table'!$B$2:$D$92,MATCH('Ultima (Precision)'!$D$6,'Ultima mCF Table'!$A$2:$A$92,0),MATCH('Ultima (Precision)'!$E35,'Ultima mCF Table'!$B$1:$D$1,0))*($F35*AC$11)</f>
        <v>5483.4000000000005</v>
      </c>
      <c r="AD35" s="178">
        <f>INDEX('Ultima mCF Table'!$B$2:$D$92,MATCH('Ultima (Precision)'!$D$6,'Ultima mCF Table'!$A$2:$A$92,0),MATCH('Ultima (Precision)'!$E35,'Ultima mCF Table'!$B$1:$D$1,0))*($F35*AD$11)</f>
        <v>5694.3</v>
      </c>
    </row>
    <row r="36" spans="1:30" x14ac:dyDescent="0.2">
      <c r="A36" s="351">
        <v>2</v>
      </c>
      <c r="B36" s="351">
        <v>578</v>
      </c>
      <c r="C36" s="351">
        <v>770</v>
      </c>
      <c r="D36" s="351" t="s">
        <v>65</v>
      </c>
      <c r="E36" s="351" t="s">
        <v>72</v>
      </c>
      <c r="F36" s="352">
        <v>931</v>
      </c>
      <c r="G36" s="353"/>
      <c r="H36" s="177">
        <f>INDEX('Ultima mCF Table'!$B$2:$D$92,MATCH('Ultima (Precision)'!$D$6,'Ultima mCF Table'!$A$2:$A$92,0),MATCH('Ultima (Precision)'!$E36,'Ultima mCF Table'!$B$1:$D$1,0))*($F36*H$11)</f>
        <v>465.5</v>
      </c>
      <c r="I36" s="174">
        <f>INDEX('Ultima mCF Table'!$B$2:$D$92,MATCH('Ultima (Precision)'!$D$6,'Ultima mCF Table'!$A$2:$A$92,0),MATCH('Ultima (Precision)'!$E36,'Ultima mCF Table'!$B$1:$D$1,0))*($F36*I$11)</f>
        <v>558.6</v>
      </c>
      <c r="J36" s="174">
        <f>INDEX('Ultima mCF Table'!$B$2:$D$92,MATCH('Ultima (Precision)'!$D$6,'Ultima mCF Table'!$A$2:$A$92,0),MATCH('Ultima (Precision)'!$E36,'Ultima mCF Table'!$B$1:$D$1,0))*($F36*J$11)</f>
        <v>651.69999999999993</v>
      </c>
      <c r="K36" s="174">
        <f>INDEX('Ultima mCF Table'!$B$2:$D$92,MATCH('Ultima (Precision)'!$D$6,'Ultima mCF Table'!$A$2:$A$92,0),MATCH('Ultima (Precision)'!$E36,'Ultima mCF Table'!$B$1:$D$1,0))*($F36*K$11)</f>
        <v>744.80000000000007</v>
      </c>
      <c r="L36" s="174">
        <f>INDEX('Ultima mCF Table'!$B$2:$D$92,MATCH('Ultima (Precision)'!$D$6,'Ultima mCF Table'!$A$2:$A$92,0),MATCH('Ultima (Precision)'!$E36,'Ultima mCF Table'!$B$1:$D$1,0))*($F36*L$11)</f>
        <v>837.9</v>
      </c>
      <c r="M36" s="174">
        <f>INDEX('Ultima mCF Table'!$B$2:$D$92,MATCH('Ultima (Precision)'!$D$6,'Ultima mCF Table'!$A$2:$A$92,0),MATCH('Ultima (Precision)'!$E36,'Ultima mCF Table'!$B$1:$D$1,0))*($F36*M$11)</f>
        <v>931</v>
      </c>
      <c r="N36" s="174">
        <f>INDEX('Ultima mCF Table'!$B$2:$D$92,MATCH('Ultima (Precision)'!$D$6,'Ultima mCF Table'!$A$2:$A$92,0),MATCH('Ultima (Precision)'!$E36,'Ultima mCF Table'!$B$1:$D$1,0))*($F36*N$11)</f>
        <v>1024.1000000000001</v>
      </c>
      <c r="O36" s="174">
        <f>INDEX('Ultima mCF Table'!$B$2:$D$92,MATCH('Ultima (Precision)'!$D$6,'Ultima mCF Table'!$A$2:$A$92,0),MATCH('Ultima (Precision)'!$E36,'Ultima mCF Table'!$B$1:$D$1,0))*($F36*O$11)</f>
        <v>1117.2</v>
      </c>
      <c r="P36" s="174">
        <f>INDEX('Ultima mCF Table'!$B$2:$D$92,MATCH('Ultima (Precision)'!$D$6,'Ultima mCF Table'!$A$2:$A$92,0),MATCH('Ultima (Precision)'!$E36,'Ultima mCF Table'!$B$1:$D$1,0))*($F36*P$11)</f>
        <v>1210.3</v>
      </c>
      <c r="Q36" s="174">
        <f>INDEX('Ultima mCF Table'!$B$2:$D$92,MATCH('Ultima (Precision)'!$D$6,'Ultima mCF Table'!$A$2:$A$92,0),MATCH('Ultima (Precision)'!$E36,'Ultima mCF Table'!$B$1:$D$1,0))*($F36*Q$11)</f>
        <v>1303.3999999999999</v>
      </c>
      <c r="R36" s="174">
        <f>INDEX('Ultima mCF Table'!$B$2:$D$92,MATCH('Ultima (Precision)'!$D$6,'Ultima mCF Table'!$A$2:$A$92,0),MATCH('Ultima (Precision)'!$E36,'Ultima mCF Table'!$B$1:$D$1,0))*($F36*R$11)</f>
        <v>1396.5</v>
      </c>
      <c r="S36" s="174">
        <f>INDEX('Ultima mCF Table'!$B$2:$D$92,MATCH('Ultima (Precision)'!$D$6,'Ultima mCF Table'!$A$2:$A$92,0),MATCH('Ultima (Precision)'!$E36,'Ultima mCF Table'!$B$1:$D$1,0))*($F36*S$11)</f>
        <v>1489.6000000000001</v>
      </c>
      <c r="T36" s="174">
        <f>INDEX('Ultima mCF Table'!$B$2:$D$92,MATCH('Ultima (Precision)'!$D$6,'Ultima mCF Table'!$A$2:$A$92,0),MATCH('Ultima (Precision)'!$E36,'Ultima mCF Table'!$B$1:$D$1,0))*($F36*T$11)</f>
        <v>1582.7</v>
      </c>
      <c r="U36" s="174">
        <f>INDEX('Ultima mCF Table'!$B$2:$D$92,MATCH('Ultima (Precision)'!$D$6,'Ultima mCF Table'!$A$2:$A$92,0),MATCH('Ultima (Precision)'!$E36,'Ultima mCF Table'!$B$1:$D$1,0))*($F36*U$11)</f>
        <v>1675.8</v>
      </c>
      <c r="V36" s="174">
        <f>INDEX('Ultima mCF Table'!$B$2:$D$92,MATCH('Ultima (Precision)'!$D$6,'Ultima mCF Table'!$A$2:$A$92,0),MATCH('Ultima (Precision)'!$E36,'Ultima mCF Table'!$B$1:$D$1,0))*($F36*V$11)</f>
        <v>1768.8999999999999</v>
      </c>
      <c r="W36" s="174">
        <f>INDEX('Ultima mCF Table'!$B$2:$D$92,MATCH('Ultima (Precision)'!$D$6,'Ultima mCF Table'!$A$2:$A$92,0),MATCH('Ultima (Precision)'!$E36,'Ultima mCF Table'!$B$1:$D$1,0))*($F36*W$11)</f>
        <v>1862</v>
      </c>
      <c r="X36" s="174">
        <f>INDEX('Ultima mCF Table'!$B$2:$D$92,MATCH('Ultima (Precision)'!$D$6,'Ultima mCF Table'!$A$2:$A$92,0),MATCH('Ultima (Precision)'!$E36,'Ultima mCF Table'!$B$1:$D$1,0))*($F36*X$11)</f>
        <v>1955.1000000000001</v>
      </c>
      <c r="Y36" s="174">
        <f>INDEX('Ultima mCF Table'!$B$2:$D$92,MATCH('Ultima (Precision)'!$D$6,'Ultima mCF Table'!$A$2:$A$92,0),MATCH('Ultima (Precision)'!$E36,'Ultima mCF Table'!$B$1:$D$1,0))*($F36*Y$11)</f>
        <v>2048.2000000000003</v>
      </c>
      <c r="Z36" s="174">
        <f>INDEX('Ultima mCF Table'!$B$2:$D$92,MATCH('Ultima (Precision)'!$D$6,'Ultima mCF Table'!$A$2:$A$92,0),MATCH('Ultima (Precision)'!$E36,'Ultima mCF Table'!$B$1:$D$1,0))*($F36*Z$11)</f>
        <v>2141.2999999999997</v>
      </c>
      <c r="AA36" s="174">
        <f>INDEX('Ultima mCF Table'!$B$2:$D$92,MATCH('Ultima (Precision)'!$D$6,'Ultima mCF Table'!$A$2:$A$92,0),MATCH('Ultima (Precision)'!$E36,'Ultima mCF Table'!$B$1:$D$1,0))*($F36*AA$11)</f>
        <v>2234.4</v>
      </c>
      <c r="AB36" s="174">
        <f>INDEX('Ultima mCF Table'!$B$2:$D$92,MATCH('Ultima (Precision)'!$D$6,'Ultima mCF Table'!$A$2:$A$92,0),MATCH('Ultima (Precision)'!$E36,'Ultima mCF Table'!$B$1:$D$1,0))*($F36*AB$11)</f>
        <v>2327.5</v>
      </c>
      <c r="AC36" s="174">
        <f>INDEX('Ultima mCF Table'!$B$2:$D$92,MATCH('Ultima (Precision)'!$D$6,'Ultima mCF Table'!$A$2:$A$92,0),MATCH('Ultima (Precision)'!$E36,'Ultima mCF Table'!$B$1:$D$1,0))*($F36*AC$11)</f>
        <v>2420.6</v>
      </c>
      <c r="AD36" s="178">
        <f>INDEX('Ultima mCF Table'!$B$2:$D$92,MATCH('Ultima (Precision)'!$D$6,'Ultima mCF Table'!$A$2:$A$92,0),MATCH('Ultima (Precision)'!$E36,'Ultima mCF Table'!$B$1:$D$1,0))*($F36*AD$11)</f>
        <v>2513.7000000000003</v>
      </c>
    </row>
    <row r="37" spans="1:30" x14ac:dyDescent="0.2">
      <c r="A37" s="351">
        <v>2</v>
      </c>
      <c r="B37" s="351">
        <v>578</v>
      </c>
      <c r="C37" s="351">
        <v>770</v>
      </c>
      <c r="D37" s="351" t="s">
        <v>66</v>
      </c>
      <c r="E37" s="351" t="s">
        <v>72</v>
      </c>
      <c r="F37" s="352">
        <v>1170</v>
      </c>
      <c r="G37" s="353"/>
      <c r="H37" s="177">
        <f>INDEX('Ultima mCF Table'!$B$2:$D$92,MATCH('Ultima (Precision)'!$D$6,'Ultima mCF Table'!$A$2:$A$92,0),MATCH('Ultima (Precision)'!$E37,'Ultima mCF Table'!$B$1:$D$1,0))*($F37*H$11)</f>
        <v>585</v>
      </c>
      <c r="I37" s="174">
        <f>INDEX('Ultima mCF Table'!$B$2:$D$92,MATCH('Ultima (Precision)'!$D$6,'Ultima mCF Table'!$A$2:$A$92,0),MATCH('Ultima (Precision)'!$E37,'Ultima mCF Table'!$B$1:$D$1,0))*($F37*I$11)</f>
        <v>702</v>
      </c>
      <c r="J37" s="174">
        <f>INDEX('Ultima mCF Table'!$B$2:$D$92,MATCH('Ultima (Precision)'!$D$6,'Ultima mCF Table'!$A$2:$A$92,0),MATCH('Ultima (Precision)'!$E37,'Ultima mCF Table'!$B$1:$D$1,0))*($F37*J$11)</f>
        <v>819</v>
      </c>
      <c r="K37" s="174">
        <f>INDEX('Ultima mCF Table'!$B$2:$D$92,MATCH('Ultima (Precision)'!$D$6,'Ultima mCF Table'!$A$2:$A$92,0),MATCH('Ultima (Precision)'!$E37,'Ultima mCF Table'!$B$1:$D$1,0))*($F37*K$11)</f>
        <v>936</v>
      </c>
      <c r="L37" s="174">
        <f>INDEX('Ultima mCF Table'!$B$2:$D$92,MATCH('Ultima (Precision)'!$D$6,'Ultima mCF Table'!$A$2:$A$92,0),MATCH('Ultima (Precision)'!$E37,'Ultima mCF Table'!$B$1:$D$1,0))*($F37*L$11)</f>
        <v>1053</v>
      </c>
      <c r="M37" s="174">
        <f>INDEX('Ultima mCF Table'!$B$2:$D$92,MATCH('Ultima (Precision)'!$D$6,'Ultima mCF Table'!$A$2:$A$92,0),MATCH('Ultima (Precision)'!$E37,'Ultima mCF Table'!$B$1:$D$1,0))*($F37*M$11)</f>
        <v>1170</v>
      </c>
      <c r="N37" s="174">
        <f>INDEX('Ultima mCF Table'!$B$2:$D$92,MATCH('Ultima (Precision)'!$D$6,'Ultima mCF Table'!$A$2:$A$92,0),MATCH('Ultima (Precision)'!$E37,'Ultima mCF Table'!$B$1:$D$1,0))*($F37*N$11)</f>
        <v>1287</v>
      </c>
      <c r="O37" s="174">
        <f>INDEX('Ultima mCF Table'!$B$2:$D$92,MATCH('Ultima (Precision)'!$D$6,'Ultima mCF Table'!$A$2:$A$92,0),MATCH('Ultima (Precision)'!$E37,'Ultima mCF Table'!$B$1:$D$1,0))*($F37*O$11)</f>
        <v>1404</v>
      </c>
      <c r="P37" s="174">
        <f>INDEX('Ultima mCF Table'!$B$2:$D$92,MATCH('Ultima (Precision)'!$D$6,'Ultima mCF Table'!$A$2:$A$92,0),MATCH('Ultima (Precision)'!$E37,'Ultima mCF Table'!$B$1:$D$1,0))*($F37*P$11)</f>
        <v>1521</v>
      </c>
      <c r="Q37" s="174">
        <f>INDEX('Ultima mCF Table'!$B$2:$D$92,MATCH('Ultima (Precision)'!$D$6,'Ultima mCF Table'!$A$2:$A$92,0),MATCH('Ultima (Precision)'!$E37,'Ultima mCF Table'!$B$1:$D$1,0))*($F37*Q$11)</f>
        <v>1638</v>
      </c>
      <c r="R37" s="174">
        <f>INDEX('Ultima mCF Table'!$B$2:$D$92,MATCH('Ultima (Precision)'!$D$6,'Ultima mCF Table'!$A$2:$A$92,0),MATCH('Ultima (Precision)'!$E37,'Ultima mCF Table'!$B$1:$D$1,0))*($F37*R$11)</f>
        <v>1755</v>
      </c>
      <c r="S37" s="174">
        <f>INDEX('Ultima mCF Table'!$B$2:$D$92,MATCH('Ultima (Precision)'!$D$6,'Ultima mCF Table'!$A$2:$A$92,0),MATCH('Ultima (Precision)'!$E37,'Ultima mCF Table'!$B$1:$D$1,0))*($F37*S$11)</f>
        <v>1872</v>
      </c>
      <c r="T37" s="174">
        <f>INDEX('Ultima mCF Table'!$B$2:$D$92,MATCH('Ultima (Precision)'!$D$6,'Ultima mCF Table'!$A$2:$A$92,0),MATCH('Ultima (Precision)'!$E37,'Ultima mCF Table'!$B$1:$D$1,0))*($F37*T$11)</f>
        <v>1989</v>
      </c>
      <c r="U37" s="174">
        <f>INDEX('Ultima mCF Table'!$B$2:$D$92,MATCH('Ultima (Precision)'!$D$6,'Ultima mCF Table'!$A$2:$A$92,0),MATCH('Ultima (Precision)'!$E37,'Ultima mCF Table'!$B$1:$D$1,0))*($F37*U$11)</f>
        <v>2106</v>
      </c>
      <c r="V37" s="174">
        <f>INDEX('Ultima mCF Table'!$B$2:$D$92,MATCH('Ultima (Precision)'!$D$6,'Ultima mCF Table'!$A$2:$A$92,0),MATCH('Ultima (Precision)'!$E37,'Ultima mCF Table'!$B$1:$D$1,0))*($F37*V$11)</f>
        <v>2223</v>
      </c>
      <c r="W37" s="174">
        <f>INDEX('Ultima mCF Table'!$B$2:$D$92,MATCH('Ultima (Precision)'!$D$6,'Ultima mCF Table'!$A$2:$A$92,0),MATCH('Ultima (Precision)'!$E37,'Ultima mCF Table'!$B$1:$D$1,0))*($F37*W$11)</f>
        <v>2340</v>
      </c>
      <c r="X37" s="174">
        <f>INDEX('Ultima mCF Table'!$B$2:$D$92,MATCH('Ultima (Precision)'!$D$6,'Ultima mCF Table'!$A$2:$A$92,0),MATCH('Ultima (Precision)'!$E37,'Ultima mCF Table'!$B$1:$D$1,0))*($F37*X$11)</f>
        <v>2457</v>
      </c>
      <c r="Y37" s="174">
        <f>INDEX('Ultima mCF Table'!$B$2:$D$92,MATCH('Ultima (Precision)'!$D$6,'Ultima mCF Table'!$A$2:$A$92,0),MATCH('Ultima (Precision)'!$E37,'Ultima mCF Table'!$B$1:$D$1,0))*($F37*Y$11)</f>
        <v>2574</v>
      </c>
      <c r="Z37" s="174">
        <f>INDEX('Ultima mCF Table'!$B$2:$D$92,MATCH('Ultima (Precision)'!$D$6,'Ultima mCF Table'!$A$2:$A$92,0),MATCH('Ultima (Precision)'!$E37,'Ultima mCF Table'!$B$1:$D$1,0))*($F37*Z$11)</f>
        <v>2691</v>
      </c>
      <c r="AA37" s="174">
        <f>INDEX('Ultima mCF Table'!$B$2:$D$92,MATCH('Ultima (Precision)'!$D$6,'Ultima mCF Table'!$A$2:$A$92,0),MATCH('Ultima (Precision)'!$E37,'Ultima mCF Table'!$B$1:$D$1,0))*($F37*AA$11)</f>
        <v>2808</v>
      </c>
      <c r="AB37" s="174">
        <f>INDEX('Ultima mCF Table'!$B$2:$D$92,MATCH('Ultima (Precision)'!$D$6,'Ultima mCF Table'!$A$2:$A$92,0),MATCH('Ultima (Precision)'!$E37,'Ultima mCF Table'!$B$1:$D$1,0))*($F37*AB$11)</f>
        <v>2925</v>
      </c>
      <c r="AC37" s="174">
        <f>INDEX('Ultima mCF Table'!$B$2:$D$92,MATCH('Ultima (Precision)'!$D$6,'Ultima mCF Table'!$A$2:$A$92,0),MATCH('Ultima (Precision)'!$E37,'Ultima mCF Table'!$B$1:$D$1,0))*($F37*AC$11)</f>
        <v>3042</v>
      </c>
      <c r="AD37" s="178">
        <f>INDEX('Ultima mCF Table'!$B$2:$D$92,MATCH('Ultima (Precision)'!$D$6,'Ultima mCF Table'!$A$2:$A$92,0),MATCH('Ultima (Precision)'!$E37,'Ultima mCF Table'!$B$1:$D$1,0))*($F37*AD$11)</f>
        <v>3159</v>
      </c>
    </row>
    <row r="38" spans="1:30" x14ac:dyDescent="0.2">
      <c r="A38" s="351">
        <v>2</v>
      </c>
      <c r="B38" s="351">
        <v>578</v>
      </c>
      <c r="C38" s="351">
        <v>770</v>
      </c>
      <c r="D38" s="351" t="s">
        <v>67</v>
      </c>
      <c r="E38" s="351" t="s">
        <v>72</v>
      </c>
      <c r="F38" s="352">
        <v>1793</v>
      </c>
      <c r="G38" s="353"/>
      <c r="H38" s="177">
        <f>INDEX('Ultima mCF Table'!$B$2:$D$92,MATCH('Ultima (Precision)'!$D$6,'Ultima mCF Table'!$A$2:$A$92,0),MATCH('Ultima (Precision)'!$E38,'Ultima mCF Table'!$B$1:$D$1,0))*($F38*H$11)</f>
        <v>896.5</v>
      </c>
      <c r="I38" s="174">
        <f>INDEX('Ultima mCF Table'!$B$2:$D$92,MATCH('Ultima (Precision)'!$D$6,'Ultima mCF Table'!$A$2:$A$92,0),MATCH('Ultima (Precision)'!$E38,'Ultima mCF Table'!$B$1:$D$1,0))*($F38*I$11)</f>
        <v>1075.8</v>
      </c>
      <c r="J38" s="174">
        <f>INDEX('Ultima mCF Table'!$B$2:$D$92,MATCH('Ultima (Precision)'!$D$6,'Ultima mCF Table'!$A$2:$A$92,0),MATCH('Ultima (Precision)'!$E38,'Ultima mCF Table'!$B$1:$D$1,0))*($F38*J$11)</f>
        <v>1255.0999999999999</v>
      </c>
      <c r="K38" s="174">
        <f>INDEX('Ultima mCF Table'!$B$2:$D$92,MATCH('Ultima (Precision)'!$D$6,'Ultima mCF Table'!$A$2:$A$92,0),MATCH('Ultima (Precision)'!$E38,'Ultima mCF Table'!$B$1:$D$1,0))*($F38*K$11)</f>
        <v>1434.4</v>
      </c>
      <c r="L38" s="174">
        <f>INDEX('Ultima mCF Table'!$B$2:$D$92,MATCH('Ultima (Precision)'!$D$6,'Ultima mCF Table'!$A$2:$A$92,0),MATCH('Ultima (Precision)'!$E38,'Ultima mCF Table'!$B$1:$D$1,0))*($F38*L$11)</f>
        <v>1613.7</v>
      </c>
      <c r="M38" s="174">
        <f>INDEX('Ultima mCF Table'!$B$2:$D$92,MATCH('Ultima (Precision)'!$D$6,'Ultima mCF Table'!$A$2:$A$92,0),MATCH('Ultima (Precision)'!$E38,'Ultima mCF Table'!$B$1:$D$1,0))*($F38*M$11)</f>
        <v>1793</v>
      </c>
      <c r="N38" s="174">
        <f>INDEX('Ultima mCF Table'!$B$2:$D$92,MATCH('Ultima (Precision)'!$D$6,'Ultima mCF Table'!$A$2:$A$92,0),MATCH('Ultima (Precision)'!$E38,'Ultima mCF Table'!$B$1:$D$1,0))*($F38*N$11)</f>
        <v>1972.3000000000002</v>
      </c>
      <c r="O38" s="174">
        <f>INDEX('Ultima mCF Table'!$B$2:$D$92,MATCH('Ultima (Precision)'!$D$6,'Ultima mCF Table'!$A$2:$A$92,0),MATCH('Ultima (Precision)'!$E38,'Ultima mCF Table'!$B$1:$D$1,0))*($F38*O$11)</f>
        <v>2151.6</v>
      </c>
      <c r="P38" s="174">
        <f>INDEX('Ultima mCF Table'!$B$2:$D$92,MATCH('Ultima (Precision)'!$D$6,'Ultima mCF Table'!$A$2:$A$92,0),MATCH('Ultima (Precision)'!$E38,'Ultima mCF Table'!$B$1:$D$1,0))*($F38*P$11)</f>
        <v>2330.9</v>
      </c>
      <c r="Q38" s="174">
        <f>INDEX('Ultima mCF Table'!$B$2:$D$92,MATCH('Ultima (Precision)'!$D$6,'Ultima mCF Table'!$A$2:$A$92,0),MATCH('Ultima (Precision)'!$E38,'Ultima mCF Table'!$B$1:$D$1,0))*($F38*Q$11)</f>
        <v>2510.1999999999998</v>
      </c>
      <c r="R38" s="174">
        <f>INDEX('Ultima mCF Table'!$B$2:$D$92,MATCH('Ultima (Precision)'!$D$6,'Ultima mCF Table'!$A$2:$A$92,0),MATCH('Ultima (Precision)'!$E38,'Ultima mCF Table'!$B$1:$D$1,0))*($F38*R$11)</f>
        <v>2689.5</v>
      </c>
      <c r="S38" s="174">
        <f>INDEX('Ultima mCF Table'!$B$2:$D$92,MATCH('Ultima (Precision)'!$D$6,'Ultima mCF Table'!$A$2:$A$92,0),MATCH('Ultima (Precision)'!$E38,'Ultima mCF Table'!$B$1:$D$1,0))*($F38*S$11)</f>
        <v>2868.8</v>
      </c>
      <c r="T38" s="174">
        <f>INDEX('Ultima mCF Table'!$B$2:$D$92,MATCH('Ultima (Precision)'!$D$6,'Ultima mCF Table'!$A$2:$A$92,0),MATCH('Ultima (Precision)'!$E38,'Ultima mCF Table'!$B$1:$D$1,0))*($F38*T$11)</f>
        <v>3048.1</v>
      </c>
      <c r="U38" s="174">
        <f>INDEX('Ultima mCF Table'!$B$2:$D$92,MATCH('Ultima (Precision)'!$D$6,'Ultima mCF Table'!$A$2:$A$92,0),MATCH('Ultima (Precision)'!$E38,'Ultima mCF Table'!$B$1:$D$1,0))*($F38*U$11)</f>
        <v>3227.4</v>
      </c>
      <c r="V38" s="174">
        <f>INDEX('Ultima mCF Table'!$B$2:$D$92,MATCH('Ultima (Precision)'!$D$6,'Ultima mCF Table'!$A$2:$A$92,0),MATCH('Ultima (Precision)'!$E38,'Ultima mCF Table'!$B$1:$D$1,0))*($F38*V$11)</f>
        <v>3406.7</v>
      </c>
      <c r="W38" s="174">
        <f>INDEX('Ultima mCF Table'!$B$2:$D$92,MATCH('Ultima (Precision)'!$D$6,'Ultima mCF Table'!$A$2:$A$92,0),MATCH('Ultima (Precision)'!$E38,'Ultima mCF Table'!$B$1:$D$1,0))*($F38*W$11)</f>
        <v>3586</v>
      </c>
      <c r="X38" s="174">
        <f>INDEX('Ultima mCF Table'!$B$2:$D$92,MATCH('Ultima (Precision)'!$D$6,'Ultima mCF Table'!$A$2:$A$92,0),MATCH('Ultima (Precision)'!$E38,'Ultima mCF Table'!$B$1:$D$1,0))*($F38*X$11)</f>
        <v>3765.3</v>
      </c>
      <c r="Y38" s="174">
        <f>INDEX('Ultima mCF Table'!$B$2:$D$92,MATCH('Ultima (Precision)'!$D$6,'Ultima mCF Table'!$A$2:$A$92,0),MATCH('Ultima (Precision)'!$E38,'Ultima mCF Table'!$B$1:$D$1,0))*($F38*Y$11)</f>
        <v>3944.6000000000004</v>
      </c>
      <c r="Z38" s="174">
        <f>INDEX('Ultima mCF Table'!$B$2:$D$92,MATCH('Ultima (Precision)'!$D$6,'Ultima mCF Table'!$A$2:$A$92,0),MATCH('Ultima (Precision)'!$E38,'Ultima mCF Table'!$B$1:$D$1,0))*($F38*Z$11)</f>
        <v>4123.8999999999996</v>
      </c>
      <c r="AA38" s="174">
        <f>INDEX('Ultima mCF Table'!$B$2:$D$92,MATCH('Ultima (Precision)'!$D$6,'Ultima mCF Table'!$A$2:$A$92,0),MATCH('Ultima (Precision)'!$E38,'Ultima mCF Table'!$B$1:$D$1,0))*($F38*AA$11)</f>
        <v>4303.2</v>
      </c>
      <c r="AB38" s="174">
        <f>INDEX('Ultima mCF Table'!$B$2:$D$92,MATCH('Ultima (Precision)'!$D$6,'Ultima mCF Table'!$A$2:$A$92,0),MATCH('Ultima (Precision)'!$E38,'Ultima mCF Table'!$B$1:$D$1,0))*($F38*AB$11)</f>
        <v>4482.5</v>
      </c>
      <c r="AC38" s="174">
        <f>INDEX('Ultima mCF Table'!$B$2:$D$92,MATCH('Ultima (Precision)'!$D$6,'Ultima mCF Table'!$A$2:$A$92,0),MATCH('Ultima (Precision)'!$E38,'Ultima mCF Table'!$B$1:$D$1,0))*($F38*AC$11)</f>
        <v>4661.8</v>
      </c>
      <c r="AD38" s="178">
        <f>INDEX('Ultima mCF Table'!$B$2:$D$92,MATCH('Ultima (Precision)'!$D$6,'Ultima mCF Table'!$A$2:$A$92,0),MATCH('Ultima (Precision)'!$E38,'Ultima mCF Table'!$B$1:$D$1,0))*($F38*AD$11)</f>
        <v>4841.1000000000004</v>
      </c>
    </row>
    <row r="39" spans="1:30" x14ac:dyDescent="0.2">
      <c r="A39" s="351">
        <v>2</v>
      </c>
      <c r="B39" s="351">
        <v>578</v>
      </c>
      <c r="C39" s="351">
        <v>770</v>
      </c>
      <c r="D39" s="351" t="s">
        <v>68</v>
      </c>
      <c r="E39" s="351" t="s">
        <v>72</v>
      </c>
      <c r="F39" s="352">
        <v>2313</v>
      </c>
      <c r="G39" s="353"/>
      <c r="H39" s="177">
        <f>INDEX('Ultima mCF Table'!$B$2:$D$92,MATCH('Ultima (Precision)'!$D$6,'Ultima mCF Table'!$A$2:$A$92,0),MATCH('Ultima (Precision)'!$E39,'Ultima mCF Table'!$B$1:$D$1,0))*($F39*H$11)</f>
        <v>1156.5</v>
      </c>
      <c r="I39" s="174">
        <f>INDEX('Ultima mCF Table'!$B$2:$D$92,MATCH('Ultima (Precision)'!$D$6,'Ultima mCF Table'!$A$2:$A$92,0),MATCH('Ultima (Precision)'!$E39,'Ultima mCF Table'!$B$1:$D$1,0))*($F39*I$11)</f>
        <v>1387.8</v>
      </c>
      <c r="J39" s="174">
        <f>INDEX('Ultima mCF Table'!$B$2:$D$92,MATCH('Ultima (Precision)'!$D$6,'Ultima mCF Table'!$A$2:$A$92,0),MATCH('Ultima (Precision)'!$E39,'Ultima mCF Table'!$B$1:$D$1,0))*($F39*J$11)</f>
        <v>1619.1</v>
      </c>
      <c r="K39" s="174">
        <f>INDEX('Ultima mCF Table'!$B$2:$D$92,MATCH('Ultima (Precision)'!$D$6,'Ultima mCF Table'!$A$2:$A$92,0),MATCH('Ultima (Precision)'!$E39,'Ultima mCF Table'!$B$1:$D$1,0))*($F39*K$11)</f>
        <v>1850.4</v>
      </c>
      <c r="L39" s="174">
        <f>INDEX('Ultima mCF Table'!$B$2:$D$92,MATCH('Ultima (Precision)'!$D$6,'Ultima mCF Table'!$A$2:$A$92,0),MATCH('Ultima (Precision)'!$E39,'Ultima mCF Table'!$B$1:$D$1,0))*($F39*L$11)</f>
        <v>2081.7000000000003</v>
      </c>
      <c r="M39" s="174">
        <f>INDEX('Ultima mCF Table'!$B$2:$D$92,MATCH('Ultima (Precision)'!$D$6,'Ultima mCF Table'!$A$2:$A$92,0),MATCH('Ultima (Precision)'!$E39,'Ultima mCF Table'!$B$1:$D$1,0))*($F39*M$11)</f>
        <v>2313</v>
      </c>
      <c r="N39" s="174">
        <f>INDEX('Ultima mCF Table'!$B$2:$D$92,MATCH('Ultima (Precision)'!$D$6,'Ultima mCF Table'!$A$2:$A$92,0),MATCH('Ultima (Precision)'!$E39,'Ultima mCF Table'!$B$1:$D$1,0))*($F39*N$11)</f>
        <v>2544.3000000000002</v>
      </c>
      <c r="O39" s="174">
        <f>INDEX('Ultima mCF Table'!$B$2:$D$92,MATCH('Ultima (Precision)'!$D$6,'Ultima mCF Table'!$A$2:$A$92,0),MATCH('Ultima (Precision)'!$E39,'Ultima mCF Table'!$B$1:$D$1,0))*($F39*O$11)</f>
        <v>2775.6</v>
      </c>
      <c r="P39" s="174">
        <f>INDEX('Ultima mCF Table'!$B$2:$D$92,MATCH('Ultima (Precision)'!$D$6,'Ultima mCF Table'!$A$2:$A$92,0),MATCH('Ultima (Precision)'!$E39,'Ultima mCF Table'!$B$1:$D$1,0))*($F39*P$11)</f>
        <v>3006.9</v>
      </c>
      <c r="Q39" s="174">
        <f>INDEX('Ultima mCF Table'!$B$2:$D$92,MATCH('Ultima (Precision)'!$D$6,'Ultima mCF Table'!$A$2:$A$92,0),MATCH('Ultima (Precision)'!$E39,'Ultima mCF Table'!$B$1:$D$1,0))*($F39*Q$11)</f>
        <v>3238.2</v>
      </c>
      <c r="R39" s="174">
        <f>INDEX('Ultima mCF Table'!$B$2:$D$92,MATCH('Ultima (Precision)'!$D$6,'Ultima mCF Table'!$A$2:$A$92,0),MATCH('Ultima (Precision)'!$E39,'Ultima mCF Table'!$B$1:$D$1,0))*($F39*R$11)</f>
        <v>3469.5</v>
      </c>
      <c r="S39" s="174">
        <f>INDEX('Ultima mCF Table'!$B$2:$D$92,MATCH('Ultima (Precision)'!$D$6,'Ultima mCF Table'!$A$2:$A$92,0),MATCH('Ultima (Precision)'!$E39,'Ultima mCF Table'!$B$1:$D$1,0))*($F39*S$11)</f>
        <v>3700.8</v>
      </c>
      <c r="T39" s="174">
        <f>INDEX('Ultima mCF Table'!$B$2:$D$92,MATCH('Ultima (Precision)'!$D$6,'Ultima mCF Table'!$A$2:$A$92,0),MATCH('Ultima (Precision)'!$E39,'Ultima mCF Table'!$B$1:$D$1,0))*($F39*T$11)</f>
        <v>3932.1</v>
      </c>
      <c r="U39" s="174">
        <f>INDEX('Ultima mCF Table'!$B$2:$D$92,MATCH('Ultima (Precision)'!$D$6,'Ultima mCF Table'!$A$2:$A$92,0),MATCH('Ultima (Precision)'!$E39,'Ultima mCF Table'!$B$1:$D$1,0))*($F39*U$11)</f>
        <v>4163.4000000000005</v>
      </c>
      <c r="V39" s="174">
        <f>INDEX('Ultima mCF Table'!$B$2:$D$92,MATCH('Ultima (Precision)'!$D$6,'Ultima mCF Table'!$A$2:$A$92,0),MATCH('Ultima (Precision)'!$E39,'Ultima mCF Table'!$B$1:$D$1,0))*($F39*V$11)</f>
        <v>4394.7</v>
      </c>
      <c r="W39" s="174">
        <f>INDEX('Ultima mCF Table'!$B$2:$D$92,MATCH('Ultima (Precision)'!$D$6,'Ultima mCF Table'!$A$2:$A$92,0),MATCH('Ultima (Precision)'!$E39,'Ultima mCF Table'!$B$1:$D$1,0))*($F39*W$11)</f>
        <v>4626</v>
      </c>
      <c r="X39" s="174">
        <f>INDEX('Ultima mCF Table'!$B$2:$D$92,MATCH('Ultima (Precision)'!$D$6,'Ultima mCF Table'!$A$2:$A$92,0),MATCH('Ultima (Precision)'!$E39,'Ultima mCF Table'!$B$1:$D$1,0))*($F39*X$11)</f>
        <v>4857.3</v>
      </c>
      <c r="Y39" s="174">
        <f>INDEX('Ultima mCF Table'!$B$2:$D$92,MATCH('Ultima (Precision)'!$D$6,'Ultima mCF Table'!$A$2:$A$92,0),MATCH('Ultima (Precision)'!$E39,'Ultima mCF Table'!$B$1:$D$1,0))*($F39*Y$11)</f>
        <v>5088.6000000000004</v>
      </c>
      <c r="Z39" s="174">
        <f>INDEX('Ultima mCF Table'!$B$2:$D$92,MATCH('Ultima (Precision)'!$D$6,'Ultima mCF Table'!$A$2:$A$92,0),MATCH('Ultima (Precision)'!$E39,'Ultima mCF Table'!$B$1:$D$1,0))*($F39*Z$11)</f>
        <v>5319.9</v>
      </c>
      <c r="AA39" s="174">
        <f>INDEX('Ultima mCF Table'!$B$2:$D$92,MATCH('Ultima (Precision)'!$D$6,'Ultima mCF Table'!$A$2:$A$92,0),MATCH('Ultima (Precision)'!$E39,'Ultima mCF Table'!$B$1:$D$1,0))*($F39*AA$11)</f>
        <v>5551.2</v>
      </c>
      <c r="AB39" s="174">
        <f>INDEX('Ultima mCF Table'!$B$2:$D$92,MATCH('Ultima (Precision)'!$D$6,'Ultima mCF Table'!$A$2:$A$92,0),MATCH('Ultima (Precision)'!$E39,'Ultima mCF Table'!$B$1:$D$1,0))*($F39*AB$11)</f>
        <v>5782.5</v>
      </c>
      <c r="AC39" s="174">
        <f>INDEX('Ultima mCF Table'!$B$2:$D$92,MATCH('Ultima (Precision)'!$D$6,'Ultima mCF Table'!$A$2:$A$92,0),MATCH('Ultima (Precision)'!$E39,'Ultima mCF Table'!$B$1:$D$1,0))*($F39*AC$11)</f>
        <v>6013.8</v>
      </c>
      <c r="AD39" s="178">
        <f>INDEX('Ultima mCF Table'!$B$2:$D$92,MATCH('Ultima (Precision)'!$D$6,'Ultima mCF Table'!$A$2:$A$92,0),MATCH('Ultima (Precision)'!$E39,'Ultima mCF Table'!$B$1:$D$1,0))*($F39*AD$11)</f>
        <v>6245.1</v>
      </c>
    </row>
    <row r="40" spans="1:30" x14ac:dyDescent="0.2">
      <c r="A40" s="351">
        <v>2</v>
      </c>
      <c r="B40" s="351">
        <v>650</v>
      </c>
      <c r="C40" s="351">
        <v>840</v>
      </c>
      <c r="D40" s="351" t="s">
        <v>65</v>
      </c>
      <c r="E40" s="351" t="s">
        <v>72</v>
      </c>
      <c r="F40" s="352">
        <v>1024</v>
      </c>
      <c r="G40" s="353"/>
      <c r="H40" s="177">
        <f>INDEX('Ultima mCF Table'!$B$2:$D$92,MATCH('Ultima (Precision)'!$D$6,'Ultima mCF Table'!$A$2:$A$92,0),MATCH('Ultima (Precision)'!$E40,'Ultima mCF Table'!$B$1:$D$1,0))*($F40*H$11)</f>
        <v>512</v>
      </c>
      <c r="I40" s="174">
        <f>INDEX('Ultima mCF Table'!$B$2:$D$92,MATCH('Ultima (Precision)'!$D$6,'Ultima mCF Table'!$A$2:$A$92,0),MATCH('Ultima (Precision)'!$E40,'Ultima mCF Table'!$B$1:$D$1,0))*($F40*I$11)</f>
        <v>614.4</v>
      </c>
      <c r="J40" s="174">
        <f>INDEX('Ultima mCF Table'!$B$2:$D$92,MATCH('Ultima (Precision)'!$D$6,'Ultima mCF Table'!$A$2:$A$92,0),MATCH('Ultima (Precision)'!$E40,'Ultima mCF Table'!$B$1:$D$1,0))*($F40*J$11)</f>
        <v>716.8</v>
      </c>
      <c r="K40" s="174">
        <f>INDEX('Ultima mCF Table'!$B$2:$D$92,MATCH('Ultima (Precision)'!$D$6,'Ultima mCF Table'!$A$2:$A$92,0),MATCH('Ultima (Precision)'!$E40,'Ultima mCF Table'!$B$1:$D$1,0))*($F40*K$11)</f>
        <v>819.2</v>
      </c>
      <c r="L40" s="174">
        <f>INDEX('Ultima mCF Table'!$B$2:$D$92,MATCH('Ultima (Precision)'!$D$6,'Ultima mCF Table'!$A$2:$A$92,0),MATCH('Ultima (Precision)'!$E40,'Ultima mCF Table'!$B$1:$D$1,0))*($F40*L$11)</f>
        <v>921.6</v>
      </c>
      <c r="M40" s="174">
        <f>INDEX('Ultima mCF Table'!$B$2:$D$92,MATCH('Ultima (Precision)'!$D$6,'Ultima mCF Table'!$A$2:$A$92,0),MATCH('Ultima (Precision)'!$E40,'Ultima mCF Table'!$B$1:$D$1,0))*($F40*M$11)</f>
        <v>1024</v>
      </c>
      <c r="N40" s="174">
        <f>INDEX('Ultima mCF Table'!$B$2:$D$92,MATCH('Ultima (Precision)'!$D$6,'Ultima mCF Table'!$A$2:$A$92,0),MATCH('Ultima (Precision)'!$E40,'Ultima mCF Table'!$B$1:$D$1,0))*($F40*N$11)</f>
        <v>1126.4000000000001</v>
      </c>
      <c r="O40" s="174">
        <f>INDEX('Ultima mCF Table'!$B$2:$D$92,MATCH('Ultima (Precision)'!$D$6,'Ultima mCF Table'!$A$2:$A$92,0),MATCH('Ultima (Precision)'!$E40,'Ultima mCF Table'!$B$1:$D$1,0))*($F40*O$11)</f>
        <v>1228.8</v>
      </c>
      <c r="P40" s="174">
        <f>INDEX('Ultima mCF Table'!$B$2:$D$92,MATCH('Ultima (Precision)'!$D$6,'Ultima mCF Table'!$A$2:$A$92,0),MATCH('Ultima (Precision)'!$E40,'Ultima mCF Table'!$B$1:$D$1,0))*($F40*P$11)</f>
        <v>1331.2</v>
      </c>
      <c r="Q40" s="174">
        <f>INDEX('Ultima mCF Table'!$B$2:$D$92,MATCH('Ultima (Precision)'!$D$6,'Ultima mCF Table'!$A$2:$A$92,0),MATCH('Ultima (Precision)'!$E40,'Ultima mCF Table'!$B$1:$D$1,0))*($F40*Q$11)</f>
        <v>1433.6</v>
      </c>
      <c r="R40" s="174">
        <f>INDEX('Ultima mCF Table'!$B$2:$D$92,MATCH('Ultima (Precision)'!$D$6,'Ultima mCF Table'!$A$2:$A$92,0),MATCH('Ultima (Precision)'!$E40,'Ultima mCF Table'!$B$1:$D$1,0))*($F40*R$11)</f>
        <v>1536</v>
      </c>
      <c r="S40" s="174">
        <f>INDEX('Ultima mCF Table'!$B$2:$D$92,MATCH('Ultima (Precision)'!$D$6,'Ultima mCF Table'!$A$2:$A$92,0),MATCH('Ultima (Precision)'!$E40,'Ultima mCF Table'!$B$1:$D$1,0))*($F40*S$11)</f>
        <v>1638.4</v>
      </c>
      <c r="T40" s="174">
        <f>INDEX('Ultima mCF Table'!$B$2:$D$92,MATCH('Ultima (Precision)'!$D$6,'Ultima mCF Table'!$A$2:$A$92,0),MATCH('Ultima (Precision)'!$E40,'Ultima mCF Table'!$B$1:$D$1,0))*($F40*T$11)</f>
        <v>1740.8</v>
      </c>
      <c r="U40" s="174">
        <f>INDEX('Ultima mCF Table'!$B$2:$D$92,MATCH('Ultima (Precision)'!$D$6,'Ultima mCF Table'!$A$2:$A$92,0),MATCH('Ultima (Precision)'!$E40,'Ultima mCF Table'!$B$1:$D$1,0))*($F40*U$11)</f>
        <v>1843.2</v>
      </c>
      <c r="V40" s="174">
        <f>INDEX('Ultima mCF Table'!$B$2:$D$92,MATCH('Ultima (Precision)'!$D$6,'Ultima mCF Table'!$A$2:$A$92,0),MATCH('Ultima (Precision)'!$E40,'Ultima mCF Table'!$B$1:$D$1,0))*($F40*V$11)</f>
        <v>1945.6</v>
      </c>
      <c r="W40" s="174">
        <f>INDEX('Ultima mCF Table'!$B$2:$D$92,MATCH('Ultima (Precision)'!$D$6,'Ultima mCF Table'!$A$2:$A$92,0),MATCH('Ultima (Precision)'!$E40,'Ultima mCF Table'!$B$1:$D$1,0))*($F40*W$11)</f>
        <v>2048</v>
      </c>
      <c r="X40" s="174">
        <f>INDEX('Ultima mCF Table'!$B$2:$D$92,MATCH('Ultima (Precision)'!$D$6,'Ultima mCF Table'!$A$2:$A$92,0),MATCH('Ultima (Precision)'!$E40,'Ultima mCF Table'!$B$1:$D$1,0))*($F40*X$11)</f>
        <v>2150.4</v>
      </c>
      <c r="Y40" s="174">
        <f>INDEX('Ultima mCF Table'!$B$2:$D$92,MATCH('Ultima (Precision)'!$D$6,'Ultima mCF Table'!$A$2:$A$92,0),MATCH('Ultima (Precision)'!$E40,'Ultima mCF Table'!$B$1:$D$1,0))*($F40*Y$11)</f>
        <v>2252.8000000000002</v>
      </c>
      <c r="Z40" s="174">
        <f>INDEX('Ultima mCF Table'!$B$2:$D$92,MATCH('Ultima (Precision)'!$D$6,'Ultima mCF Table'!$A$2:$A$92,0),MATCH('Ultima (Precision)'!$E40,'Ultima mCF Table'!$B$1:$D$1,0))*($F40*Z$11)</f>
        <v>2355.1999999999998</v>
      </c>
      <c r="AA40" s="174">
        <f>INDEX('Ultima mCF Table'!$B$2:$D$92,MATCH('Ultima (Precision)'!$D$6,'Ultima mCF Table'!$A$2:$A$92,0),MATCH('Ultima (Precision)'!$E40,'Ultima mCF Table'!$B$1:$D$1,0))*($F40*AA$11)</f>
        <v>2457.6</v>
      </c>
      <c r="AB40" s="174">
        <f>INDEX('Ultima mCF Table'!$B$2:$D$92,MATCH('Ultima (Precision)'!$D$6,'Ultima mCF Table'!$A$2:$A$92,0),MATCH('Ultima (Precision)'!$E40,'Ultima mCF Table'!$B$1:$D$1,0))*($F40*AB$11)</f>
        <v>2560</v>
      </c>
      <c r="AC40" s="174">
        <f>INDEX('Ultima mCF Table'!$B$2:$D$92,MATCH('Ultima (Precision)'!$D$6,'Ultima mCF Table'!$A$2:$A$92,0),MATCH('Ultima (Precision)'!$E40,'Ultima mCF Table'!$B$1:$D$1,0))*($F40*AC$11)</f>
        <v>2662.4</v>
      </c>
      <c r="AD40" s="178">
        <f>INDEX('Ultima mCF Table'!$B$2:$D$92,MATCH('Ultima (Precision)'!$D$6,'Ultima mCF Table'!$A$2:$A$92,0),MATCH('Ultima (Precision)'!$E40,'Ultima mCF Table'!$B$1:$D$1,0))*($F40*AD$11)</f>
        <v>2764.8</v>
      </c>
    </row>
    <row r="41" spans="1:30" x14ac:dyDescent="0.2">
      <c r="A41" s="351">
        <v>2</v>
      </c>
      <c r="B41" s="351">
        <v>650</v>
      </c>
      <c r="C41" s="351">
        <v>840</v>
      </c>
      <c r="D41" s="351" t="s">
        <v>66</v>
      </c>
      <c r="E41" s="351" t="s">
        <v>72</v>
      </c>
      <c r="F41" s="352">
        <v>1286</v>
      </c>
      <c r="G41" s="353"/>
      <c r="H41" s="177">
        <f>INDEX('Ultima mCF Table'!$B$2:$D$92,MATCH('Ultima (Precision)'!$D$6,'Ultima mCF Table'!$A$2:$A$92,0),MATCH('Ultima (Precision)'!$E41,'Ultima mCF Table'!$B$1:$D$1,0))*($F41*H$11)</f>
        <v>643</v>
      </c>
      <c r="I41" s="174">
        <f>INDEX('Ultima mCF Table'!$B$2:$D$92,MATCH('Ultima (Precision)'!$D$6,'Ultima mCF Table'!$A$2:$A$92,0),MATCH('Ultima (Precision)'!$E41,'Ultima mCF Table'!$B$1:$D$1,0))*($F41*I$11)</f>
        <v>771.6</v>
      </c>
      <c r="J41" s="174">
        <f>INDEX('Ultima mCF Table'!$B$2:$D$92,MATCH('Ultima (Precision)'!$D$6,'Ultima mCF Table'!$A$2:$A$92,0),MATCH('Ultima (Precision)'!$E41,'Ultima mCF Table'!$B$1:$D$1,0))*($F41*J$11)</f>
        <v>900.19999999999993</v>
      </c>
      <c r="K41" s="174">
        <f>INDEX('Ultima mCF Table'!$B$2:$D$92,MATCH('Ultima (Precision)'!$D$6,'Ultima mCF Table'!$A$2:$A$92,0),MATCH('Ultima (Precision)'!$E41,'Ultima mCF Table'!$B$1:$D$1,0))*($F41*K$11)</f>
        <v>1028.8</v>
      </c>
      <c r="L41" s="174">
        <f>INDEX('Ultima mCF Table'!$B$2:$D$92,MATCH('Ultima (Precision)'!$D$6,'Ultima mCF Table'!$A$2:$A$92,0),MATCH('Ultima (Precision)'!$E41,'Ultima mCF Table'!$B$1:$D$1,0))*($F41*L$11)</f>
        <v>1157.4000000000001</v>
      </c>
      <c r="M41" s="174">
        <f>INDEX('Ultima mCF Table'!$B$2:$D$92,MATCH('Ultima (Precision)'!$D$6,'Ultima mCF Table'!$A$2:$A$92,0),MATCH('Ultima (Precision)'!$E41,'Ultima mCF Table'!$B$1:$D$1,0))*($F41*M$11)</f>
        <v>1286</v>
      </c>
      <c r="N41" s="174">
        <f>INDEX('Ultima mCF Table'!$B$2:$D$92,MATCH('Ultima (Precision)'!$D$6,'Ultima mCF Table'!$A$2:$A$92,0),MATCH('Ultima (Precision)'!$E41,'Ultima mCF Table'!$B$1:$D$1,0))*($F41*N$11)</f>
        <v>1414.6000000000001</v>
      </c>
      <c r="O41" s="174">
        <f>INDEX('Ultima mCF Table'!$B$2:$D$92,MATCH('Ultima (Precision)'!$D$6,'Ultima mCF Table'!$A$2:$A$92,0),MATCH('Ultima (Precision)'!$E41,'Ultima mCF Table'!$B$1:$D$1,0))*($F41*O$11)</f>
        <v>1543.2</v>
      </c>
      <c r="P41" s="174">
        <f>INDEX('Ultima mCF Table'!$B$2:$D$92,MATCH('Ultima (Precision)'!$D$6,'Ultima mCF Table'!$A$2:$A$92,0),MATCH('Ultima (Precision)'!$E41,'Ultima mCF Table'!$B$1:$D$1,0))*($F41*P$11)</f>
        <v>1671.8</v>
      </c>
      <c r="Q41" s="174">
        <f>INDEX('Ultima mCF Table'!$B$2:$D$92,MATCH('Ultima (Precision)'!$D$6,'Ultima mCF Table'!$A$2:$A$92,0),MATCH('Ultima (Precision)'!$E41,'Ultima mCF Table'!$B$1:$D$1,0))*($F41*Q$11)</f>
        <v>1800.3999999999999</v>
      </c>
      <c r="R41" s="174">
        <f>INDEX('Ultima mCF Table'!$B$2:$D$92,MATCH('Ultima (Precision)'!$D$6,'Ultima mCF Table'!$A$2:$A$92,0),MATCH('Ultima (Precision)'!$E41,'Ultima mCF Table'!$B$1:$D$1,0))*($F41*R$11)</f>
        <v>1929</v>
      </c>
      <c r="S41" s="174">
        <f>INDEX('Ultima mCF Table'!$B$2:$D$92,MATCH('Ultima (Precision)'!$D$6,'Ultima mCF Table'!$A$2:$A$92,0),MATCH('Ultima (Precision)'!$E41,'Ultima mCF Table'!$B$1:$D$1,0))*($F41*S$11)</f>
        <v>2057.6</v>
      </c>
      <c r="T41" s="174">
        <f>INDEX('Ultima mCF Table'!$B$2:$D$92,MATCH('Ultima (Precision)'!$D$6,'Ultima mCF Table'!$A$2:$A$92,0),MATCH('Ultima (Precision)'!$E41,'Ultima mCF Table'!$B$1:$D$1,0))*($F41*T$11)</f>
        <v>2186.1999999999998</v>
      </c>
      <c r="U41" s="174">
        <f>INDEX('Ultima mCF Table'!$B$2:$D$92,MATCH('Ultima (Precision)'!$D$6,'Ultima mCF Table'!$A$2:$A$92,0),MATCH('Ultima (Precision)'!$E41,'Ultima mCF Table'!$B$1:$D$1,0))*($F41*U$11)</f>
        <v>2314.8000000000002</v>
      </c>
      <c r="V41" s="174">
        <f>INDEX('Ultima mCF Table'!$B$2:$D$92,MATCH('Ultima (Precision)'!$D$6,'Ultima mCF Table'!$A$2:$A$92,0),MATCH('Ultima (Precision)'!$E41,'Ultima mCF Table'!$B$1:$D$1,0))*($F41*V$11)</f>
        <v>2443.4</v>
      </c>
      <c r="W41" s="174">
        <f>INDEX('Ultima mCF Table'!$B$2:$D$92,MATCH('Ultima (Precision)'!$D$6,'Ultima mCF Table'!$A$2:$A$92,0),MATCH('Ultima (Precision)'!$E41,'Ultima mCF Table'!$B$1:$D$1,0))*($F41*W$11)</f>
        <v>2572</v>
      </c>
      <c r="X41" s="174">
        <f>INDEX('Ultima mCF Table'!$B$2:$D$92,MATCH('Ultima (Precision)'!$D$6,'Ultima mCF Table'!$A$2:$A$92,0),MATCH('Ultima (Precision)'!$E41,'Ultima mCF Table'!$B$1:$D$1,0))*($F41*X$11)</f>
        <v>2700.6</v>
      </c>
      <c r="Y41" s="174">
        <f>INDEX('Ultima mCF Table'!$B$2:$D$92,MATCH('Ultima (Precision)'!$D$6,'Ultima mCF Table'!$A$2:$A$92,0),MATCH('Ultima (Precision)'!$E41,'Ultima mCF Table'!$B$1:$D$1,0))*($F41*Y$11)</f>
        <v>2829.2000000000003</v>
      </c>
      <c r="Z41" s="174">
        <f>INDEX('Ultima mCF Table'!$B$2:$D$92,MATCH('Ultima (Precision)'!$D$6,'Ultima mCF Table'!$A$2:$A$92,0),MATCH('Ultima (Precision)'!$E41,'Ultima mCF Table'!$B$1:$D$1,0))*($F41*Z$11)</f>
        <v>2957.7999999999997</v>
      </c>
      <c r="AA41" s="174">
        <f>INDEX('Ultima mCF Table'!$B$2:$D$92,MATCH('Ultima (Precision)'!$D$6,'Ultima mCF Table'!$A$2:$A$92,0),MATCH('Ultima (Precision)'!$E41,'Ultima mCF Table'!$B$1:$D$1,0))*($F41*AA$11)</f>
        <v>3086.4</v>
      </c>
      <c r="AB41" s="174">
        <f>INDEX('Ultima mCF Table'!$B$2:$D$92,MATCH('Ultima (Precision)'!$D$6,'Ultima mCF Table'!$A$2:$A$92,0),MATCH('Ultima (Precision)'!$E41,'Ultima mCF Table'!$B$1:$D$1,0))*($F41*AB$11)</f>
        <v>3215</v>
      </c>
      <c r="AC41" s="174">
        <f>INDEX('Ultima mCF Table'!$B$2:$D$92,MATCH('Ultima (Precision)'!$D$6,'Ultima mCF Table'!$A$2:$A$92,0),MATCH('Ultima (Precision)'!$E41,'Ultima mCF Table'!$B$1:$D$1,0))*($F41*AC$11)</f>
        <v>3343.6</v>
      </c>
      <c r="AD41" s="178">
        <f>INDEX('Ultima mCF Table'!$B$2:$D$92,MATCH('Ultima (Precision)'!$D$6,'Ultima mCF Table'!$A$2:$A$92,0),MATCH('Ultima (Precision)'!$E41,'Ultima mCF Table'!$B$1:$D$1,0))*($F41*AD$11)</f>
        <v>3472.2000000000003</v>
      </c>
    </row>
    <row r="42" spans="1:30" x14ac:dyDescent="0.2">
      <c r="A42" s="351">
        <v>2</v>
      </c>
      <c r="B42" s="351">
        <v>650</v>
      </c>
      <c r="C42" s="351">
        <v>840</v>
      </c>
      <c r="D42" s="351" t="s">
        <v>67</v>
      </c>
      <c r="E42" s="351" t="s">
        <v>72</v>
      </c>
      <c r="F42" s="352">
        <v>1960</v>
      </c>
      <c r="G42" s="353"/>
      <c r="H42" s="177">
        <f>INDEX('Ultima mCF Table'!$B$2:$D$92,MATCH('Ultima (Precision)'!$D$6,'Ultima mCF Table'!$A$2:$A$92,0),MATCH('Ultima (Precision)'!$E42,'Ultima mCF Table'!$B$1:$D$1,0))*($F42*H$11)</f>
        <v>980</v>
      </c>
      <c r="I42" s="174">
        <f>INDEX('Ultima mCF Table'!$B$2:$D$92,MATCH('Ultima (Precision)'!$D$6,'Ultima mCF Table'!$A$2:$A$92,0),MATCH('Ultima (Precision)'!$E42,'Ultima mCF Table'!$B$1:$D$1,0))*($F42*I$11)</f>
        <v>1176</v>
      </c>
      <c r="J42" s="174">
        <f>INDEX('Ultima mCF Table'!$B$2:$D$92,MATCH('Ultima (Precision)'!$D$6,'Ultima mCF Table'!$A$2:$A$92,0),MATCH('Ultima (Precision)'!$E42,'Ultima mCF Table'!$B$1:$D$1,0))*($F42*J$11)</f>
        <v>1372</v>
      </c>
      <c r="K42" s="174">
        <f>INDEX('Ultima mCF Table'!$B$2:$D$92,MATCH('Ultima (Precision)'!$D$6,'Ultima mCF Table'!$A$2:$A$92,0),MATCH('Ultima (Precision)'!$E42,'Ultima mCF Table'!$B$1:$D$1,0))*($F42*K$11)</f>
        <v>1568</v>
      </c>
      <c r="L42" s="174">
        <f>INDEX('Ultima mCF Table'!$B$2:$D$92,MATCH('Ultima (Precision)'!$D$6,'Ultima mCF Table'!$A$2:$A$92,0),MATCH('Ultima (Precision)'!$E42,'Ultima mCF Table'!$B$1:$D$1,0))*($F42*L$11)</f>
        <v>1764</v>
      </c>
      <c r="M42" s="174">
        <f>INDEX('Ultima mCF Table'!$B$2:$D$92,MATCH('Ultima (Precision)'!$D$6,'Ultima mCF Table'!$A$2:$A$92,0),MATCH('Ultima (Precision)'!$E42,'Ultima mCF Table'!$B$1:$D$1,0))*($F42*M$11)</f>
        <v>1960</v>
      </c>
      <c r="N42" s="174">
        <f>INDEX('Ultima mCF Table'!$B$2:$D$92,MATCH('Ultima (Precision)'!$D$6,'Ultima mCF Table'!$A$2:$A$92,0),MATCH('Ultima (Precision)'!$E42,'Ultima mCF Table'!$B$1:$D$1,0))*($F42*N$11)</f>
        <v>2156</v>
      </c>
      <c r="O42" s="174">
        <f>INDEX('Ultima mCF Table'!$B$2:$D$92,MATCH('Ultima (Precision)'!$D$6,'Ultima mCF Table'!$A$2:$A$92,0),MATCH('Ultima (Precision)'!$E42,'Ultima mCF Table'!$B$1:$D$1,0))*($F42*O$11)</f>
        <v>2352</v>
      </c>
      <c r="P42" s="174">
        <f>INDEX('Ultima mCF Table'!$B$2:$D$92,MATCH('Ultima (Precision)'!$D$6,'Ultima mCF Table'!$A$2:$A$92,0),MATCH('Ultima (Precision)'!$E42,'Ultima mCF Table'!$B$1:$D$1,0))*($F42*P$11)</f>
        <v>2548</v>
      </c>
      <c r="Q42" s="174">
        <f>INDEX('Ultima mCF Table'!$B$2:$D$92,MATCH('Ultima (Precision)'!$D$6,'Ultima mCF Table'!$A$2:$A$92,0),MATCH('Ultima (Precision)'!$E42,'Ultima mCF Table'!$B$1:$D$1,0))*($F42*Q$11)</f>
        <v>2744</v>
      </c>
      <c r="R42" s="174">
        <f>INDEX('Ultima mCF Table'!$B$2:$D$92,MATCH('Ultima (Precision)'!$D$6,'Ultima mCF Table'!$A$2:$A$92,0),MATCH('Ultima (Precision)'!$E42,'Ultima mCF Table'!$B$1:$D$1,0))*($F42*R$11)</f>
        <v>2940</v>
      </c>
      <c r="S42" s="174">
        <f>INDEX('Ultima mCF Table'!$B$2:$D$92,MATCH('Ultima (Precision)'!$D$6,'Ultima mCF Table'!$A$2:$A$92,0),MATCH('Ultima (Precision)'!$E42,'Ultima mCF Table'!$B$1:$D$1,0))*($F42*S$11)</f>
        <v>3136</v>
      </c>
      <c r="T42" s="174">
        <f>INDEX('Ultima mCF Table'!$B$2:$D$92,MATCH('Ultima (Precision)'!$D$6,'Ultima mCF Table'!$A$2:$A$92,0),MATCH('Ultima (Precision)'!$E42,'Ultima mCF Table'!$B$1:$D$1,0))*($F42*T$11)</f>
        <v>3332</v>
      </c>
      <c r="U42" s="174">
        <f>INDEX('Ultima mCF Table'!$B$2:$D$92,MATCH('Ultima (Precision)'!$D$6,'Ultima mCF Table'!$A$2:$A$92,0),MATCH('Ultima (Precision)'!$E42,'Ultima mCF Table'!$B$1:$D$1,0))*($F42*U$11)</f>
        <v>3528</v>
      </c>
      <c r="V42" s="174">
        <f>INDEX('Ultima mCF Table'!$B$2:$D$92,MATCH('Ultima (Precision)'!$D$6,'Ultima mCF Table'!$A$2:$A$92,0),MATCH('Ultima (Precision)'!$E42,'Ultima mCF Table'!$B$1:$D$1,0))*($F42*V$11)</f>
        <v>3724</v>
      </c>
      <c r="W42" s="174">
        <f>INDEX('Ultima mCF Table'!$B$2:$D$92,MATCH('Ultima (Precision)'!$D$6,'Ultima mCF Table'!$A$2:$A$92,0),MATCH('Ultima (Precision)'!$E42,'Ultima mCF Table'!$B$1:$D$1,0))*($F42*W$11)</f>
        <v>3920</v>
      </c>
      <c r="X42" s="174">
        <f>INDEX('Ultima mCF Table'!$B$2:$D$92,MATCH('Ultima (Precision)'!$D$6,'Ultima mCF Table'!$A$2:$A$92,0),MATCH('Ultima (Precision)'!$E42,'Ultima mCF Table'!$B$1:$D$1,0))*($F42*X$11)</f>
        <v>4116</v>
      </c>
      <c r="Y42" s="174">
        <f>INDEX('Ultima mCF Table'!$B$2:$D$92,MATCH('Ultima (Precision)'!$D$6,'Ultima mCF Table'!$A$2:$A$92,0),MATCH('Ultima (Precision)'!$E42,'Ultima mCF Table'!$B$1:$D$1,0))*($F42*Y$11)</f>
        <v>4312</v>
      </c>
      <c r="Z42" s="174">
        <f>INDEX('Ultima mCF Table'!$B$2:$D$92,MATCH('Ultima (Precision)'!$D$6,'Ultima mCF Table'!$A$2:$A$92,0),MATCH('Ultima (Precision)'!$E42,'Ultima mCF Table'!$B$1:$D$1,0))*($F42*Z$11)</f>
        <v>4508</v>
      </c>
      <c r="AA42" s="174">
        <f>INDEX('Ultima mCF Table'!$B$2:$D$92,MATCH('Ultima (Precision)'!$D$6,'Ultima mCF Table'!$A$2:$A$92,0),MATCH('Ultima (Precision)'!$E42,'Ultima mCF Table'!$B$1:$D$1,0))*($F42*AA$11)</f>
        <v>4704</v>
      </c>
      <c r="AB42" s="174">
        <f>INDEX('Ultima mCF Table'!$B$2:$D$92,MATCH('Ultima (Precision)'!$D$6,'Ultima mCF Table'!$A$2:$A$92,0),MATCH('Ultima (Precision)'!$E42,'Ultima mCF Table'!$B$1:$D$1,0))*($F42*AB$11)</f>
        <v>4900</v>
      </c>
      <c r="AC42" s="174">
        <f>INDEX('Ultima mCF Table'!$B$2:$D$92,MATCH('Ultima (Precision)'!$D$6,'Ultima mCF Table'!$A$2:$A$92,0),MATCH('Ultima (Precision)'!$E42,'Ultima mCF Table'!$B$1:$D$1,0))*($F42*AC$11)</f>
        <v>5096</v>
      </c>
      <c r="AD42" s="178">
        <f>INDEX('Ultima mCF Table'!$B$2:$D$92,MATCH('Ultima (Precision)'!$D$6,'Ultima mCF Table'!$A$2:$A$92,0),MATCH('Ultima (Precision)'!$E42,'Ultima mCF Table'!$B$1:$D$1,0))*($F42*AD$11)</f>
        <v>5292</v>
      </c>
    </row>
    <row r="43" spans="1:30" x14ac:dyDescent="0.2">
      <c r="A43" s="351">
        <v>2</v>
      </c>
      <c r="B43" s="351">
        <v>650</v>
      </c>
      <c r="C43" s="351">
        <v>840</v>
      </c>
      <c r="D43" s="351" t="s">
        <v>68</v>
      </c>
      <c r="E43" s="351" t="s">
        <v>72</v>
      </c>
      <c r="F43" s="352">
        <v>2498</v>
      </c>
      <c r="G43" s="353"/>
      <c r="H43" s="177">
        <f>INDEX('Ultima mCF Table'!$B$2:$D$92,MATCH('Ultima (Precision)'!$D$6,'Ultima mCF Table'!$A$2:$A$92,0),MATCH('Ultima (Precision)'!$E43,'Ultima mCF Table'!$B$1:$D$1,0))*($F43*H$11)</f>
        <v>1249</v>
      </c>
      <c r="I43" s="174">
        <f>INDEX('Ultima mCF Table'!$B$2:$D$92,MATCH('Ultima (Precision)'!$D$6,'Ultima mCF Table'!$A$2:$A$92,0),MATCH('Ultima (Precision)'!$E43,'Ultima mCF Table'!$B$1:$D$1,0))*($F43*I$11)</f>
        <v>1498.8</v>
      </c>
      <c r="J43" s="174">
        <f>INDEX('Ultima mCF Table'!$B$2:$D$92,MATCH('Ultima (Precision)'!$D$6,'Ultima mCF Table'!$A$2:$A$92,0),MATCH('Ultima (Precision)'!$E43,'Ultima mCF Table'!$B$1:$D$1,0))*($F43*J$11)</f>
        <v>1748.6</v>
      </c>
      <c r="K43" s="174">
        <f>INDEX('Ultima mCF Table'!$B$2:$D$92,MATCH('Ultima (Precision)'!$D$6,'Ultima mCF Table'!$A$2:$A$92,0),MATCH('Ultima (Precision)'!$E43,'Ultima mCF Table'!$B$1:$D$1,0))*($F43*K$11)</f>
        <v>1998.4</v>
      </c>
      <c r="L43" s="174">
        <f>INDEX('Ultima mCF Table'!$B$2:$D$92,MATCH('Ultima (Precision)'!$D$6,'Ultima mCF Table'!$A$2:$A$92,0),MATCH('Ultima (Precision)'!$E43,'Ultima mCF Table'!$B$1:$D$1,0))*($F43*L$11)</f>
        <v>2248.2000000000003</v>
      </c>
      <c r="M43" s="174">
        <f>INDEX('Ultima mCF Table'!$B$2:$D$92,MATCH('Ultima (Precision)'!$D$6,'Ultima mCF Table'!$A$2:$A$92,0),MATCH('Ultima (Precision)'!$E43,'Ultima mCF Table'!$B$1:$D$1,0))*($F43*M$11)</f>
        <v>2498</v>
      </c>
      <c r="N43" s="174">
        <f>INDEX('Ultima mCF Table'!$B$2:$D$92,MATCH('Ultima (Precision)'!$D$6,'Ultima mCF Table'!$A$2:$A$92,0),MATCH('Ultima (Precision)'!$E43,'Ultima mCF Table'!$B$1:$D$1,0))*($F43*N$11)</f>
        <v>2747.8</v>
      </c>
      <c r="O43" s="174">
        <f>INDEX('Ultima mCF Table'!$B$2:$D$92,MATCH('Ultima (Precision)'!$D$6,'Ultima mCF Table'!$A$2:$A$92,0),MATCH('Ultima (Precision)'!$E43,'Ultima mCF Table'!$B$1:$D$1,0))*($F43*O$11)</f>
        <v>2997.6</v>
      </c>
      <c r="P43" s="174">
        <f>INDEX('Ultima mCF Table'!$B$2:$D$92,MATCH('Ultima (Precision)'!$D$6,'Ultima mCF Table'!$A$2:$A$92,0),MATCH('Ultima (Precision)'!$E43,'Ultima mCF Table'!$B$1:$D$1,0))*($F43*P$11)</f>
        <v>3247.4</v>
      </c>
      <c r="Q43" s="174">
        <f>INDEX('Ultima mCF Table'!$B$2:$D$92,MATCH('Ultima (Precision)'!$D$6,'Ultima mCF Table'!$A$2:$A$92,0),MATCH('Ultima (Precision)'!$E43,'Ultima mCF Table'!$B$1:$D$1,0))*($F43*Q$11)</f>
        <v>3497.2</v>
      </c>
      <c r="R43" s="174">
        <f>INDEX('Ultima mCF Table'!$B$2:$D$92,MATCH('Ultima (Precision)'!$D$6,'Ultima mCF Table'!$A$2:$A$92,0),MATCH('Ultima (Precision)'!$E43,'Ultima mCF Table'!$B$1:$D$1,0))*($F43*R$11)</f>
        <v>3747</v>
      </c>
      <c r="S43" s="174">
        <f>INDEX('Ultima mCF Table'!$B$2:$D$92,MATCH('Ultima (Precision)'!$D$6,'Ultima mCF Table'!$A$2:$A$92,0),MATCH('Ultima (Precision)'!$E43,'Ultima mCF Table'!$B$1:$D$1,0))*($F43*S$11)</f>
        <v>3996.8</v>
      </c>
      <c r="T43" s="174">
        <f>INDEX('Ultima mCF Table'!$B$2:$D$92,MATCH('Ultima (Precision)'!$D$6,'Ultima mCF Table'!$A$2:$A$92,0),MATCH('Ultima (Precision)'!$E43,'Ultima mCF Table'!$B$1:$D$1,0))*($F43*T$11)</f>
        <v>4246.5999999999995</v>
      </c>
      <c r="U43" s="174">
        <f>INDEX('Ultima mCF Table'!$B$2:$D$92,MATCH('Ultima (Precision)'!$D$6,'Ultima mCF Table'!$A$2:$A$92,0),MATCH('Ultima (Precision)'!$E43,'Ultima mCF Table'!$B$1:$D$1,0))*($F43*U$11)</f>
        <v>4496.4000000000005</v>
      </c>
      <c r="V43" s="174">
        <f>INDEX('Ultima mCF Table'!$B$2:$D$92,MATCH('Ultima (Precision)'!$D$6,'Ultima mCF Table'!$A$2:$A$92,0),MATCH('Ultima (Precision)'!$E43,'Ultima mCF Table'!$B$1:$D$1,0))*($F43*V$11)</f>
        <v>4746.2</v>
      </c>
      <c r="W43" s="174">
        <f>INDEX('Ultima mCF Table'!$B$2:$D$92,MATCH('Ultima (Precision)'!$D$6,'Ultima mCF Table'!$A$2:$A$92,0),MATCH('Ultima (Precision)'!$E43,'Ultima mCF Table'!$B$1:$D$1,0))*($F43*W$11)</f>
        <v>4996</v>
      </c>
      <c r="X43" s="174">
        <f>INDEX('Ultima mCF Table'!$B$2:$D$92,MATCH('Ultima (Precision)'!$D$6,'Ultima mCF Table'!$A$2:$A$92,0),MATCH('Ultima (Precision)'!$E43,'Ultima mCF Table'!$B$1:$D$1,0))*($F43*X$11)</f>
        <v>5245.8</v>
      </c>
      <c r="Y43" s="174">
        <f>INDEX('Ultima mCF Table'!$B$2:$D$92,MATCH('Ultima (Precision)'!$D$6,'Ultima mCF Table'!$A$2:$A$92,0),MATCH('Ultima (Precision)'!$E43,'Ultima mCF Table'!$B$1:$D$1,0))*($F43*Y$11)</f>
        <v>5495.6</v>
      </c>
      <c r="Z43" s="174">
        <f>INDEX('Ultima mCF Table'!$B$2:$D$92,MATCH('Ultima (Precision)'!$D$6,'Ultima mCF Table'!$A$2:$A$92,0),MATCH('Ultima (Precision)'!$E43,'Ultima mCF Table'!$B$1:$D$1,0))*($F43*Z$11)</f>
        <v>5745.4</v>
      </c>
      <c r="AA43" s="174">
        <f>INDEX('Ultima mCF Table'!$B$2:$D$92,MATCH('Ultima (Precision)'!$D$6,'Ultima mCF Table'!$A$2:$A$92,0),MATCH('Ultima (Precision)'!$E43,'Ultima mCF Table'!$B$1:$D$1,0))*($F43*AA$11)</f>
        <v>5995.2</v>
      </c>
      <c r="AB43" s="174">
        <f>INDEX('Ultima mCF Table'!$B$2:$D$92,MATCH('Ultima (Precision)'!$D$6,'Ultima mCF Table'!$A$2:$A$92,0),MATCH('Ultima (Precision)'!$E43,'Ultima mCF Table'!$B$1:$D$1,0))*($F43*AB$11)</f>
        <v>6245</v>
      </c>
      <c r="AC43" s="174">
        <f>INDEX('Ultima mCF Table'!$B$2:$D$92,MATCH('Ultima (Precision)'!$D$6,'Ultima mCF Table'!$A$2:$A$92,0),MATCH('Ultima (Precision)'!$E43,'Ultima mCF Table'!$B$1:$D$1,0))*($F43*AC$11)</f>
        <v>6494.8</v>
      </c>
      <c r="AD43" s="178">
        <f>INDEX('Ultima mCF Table'!$B$2:$D$92,MATCH('Ultima (Precision)'!$D$6,'Ultima mCF Table'!$A$2:$A$92,0),MATCH('Ultima (Precision)'!$E43,'Ultima mCF Table'!$B$1:$D$1,0))*($F43*AD$11)</f>
        <v>6744.6</v>
      </c>
    </row>
    <row r="44" spans="1:30" x14ac:dyDescent="0.2">
      <c r="A44" s="351">
        <v>2</v>
      </c>
      <c r="B44" s="351">
        <v>723</v>
      </c>
      <c r="C44" s="351">
        <v>910</v>
      </c>
      <c r="D44" s="351" t="s">
        <v>65</v>
      </c>
      <c r="E44" s="351" t="s">
        <v>72</v>
      </c>
      <c r="F44" s="352">
        <v>1116</v>
      </c>
      <c r="G44" s="353"/>
      <c r="H44" s="177">
        <f>INDEX('Ultima mCF Table'!$B$2:$D$92,MATCH('Ultima (Precision)'!$D$6,'Ultima mCF Table'!$A$2:$A$92,0),MATCH('Ultima (Precision)'!$E44,'Ultima mCF Table'!$B$1:$D$1,0))*($F44*H$11)</f>
        <v>558</v>
      </c>
      <c r="I44" s="174">
        <f>INDEX('Ultima mCF Table'!$B$2:$D$92,MATCH('Ultima (Precision)'!$D$6,'Ultima mCF Table'!$A$2:$A$92,0),MATCH('Ultima (Precision)'!$E44,'Ultima mCF Table'!$B$1:$D$1,0))*($F44*I$11)</f>
        <v>669.6</v>
      </c>
      <c r="J44" s="174">
        <f>INDEX('Ultima mCF Table'!$B$2:$D$92,MATCH('Ultima (Precision)'!$D$6,'Ultima mCF Table'!$A$2:$A$92,0),MATCH('Ultima (Precision)'!$E44,'Ultima mCF Table'!$B$1:$D$1,0))*($F44*J$11)</f>
        <v>781.19999999999993</v>
      </c>
      <c r="K44" s="174">
        <f>INDEX('Ultima mCF Table'!$B$2:$D$92,MATCH('Ultima (Precision)'!$D$6,'Ultima mCF Table'!$A$2:$A$92,0),MATCH('Ultima (Precision)'!$E44,'Ultima mCF Table'!$B$1:$D$1,0))*($F44*K$11)</f>
        <v>892.80000000000007</v>
      </c>
      <c r="L44" s="174">
        <f>INDEX('Ultima mCF Table'!$B$2:$D$92,MATCH('Ultima (Precision)'!$D$6,'Ultima mCF Table'!$A$2:$A$92,0),MATCH('Ultima (Precision)'!$E44,'Ultima mCF Table'!$B$1:$D$1,0))*($F44*L$11)</f>
        <v>1004.4</v>
      </c>
      <c r="M44" s="174">
        <f>INDEX('Ultima mCF Table'!$B$2:$D$92,MATCH('Ultima (Precision)'!$D$6,'Ultima mCF Table'!$A$2:$A$92,0),MATCH('Ultima (Precision)'!$E44,'Ultima mCF Table'!$B$1:$D$1,0))*($F44*M$11)</f>
        <v>1116</v>
      </c>
      <c r="N44" s="174">
        <f>INDEX('Ultima mCF Table'!$B$2:$D$92,MATCH('Ultima (Precision)'!$D$6,'Ultima mCF Table'!$A$2:$A$92,0),MATCH('Ultima (Precision)'!$E44,'Ultima mCF Table'!$B$1:$D$1,0))*($F44*N$11)</f>
        <v>1227.6000000000001</v>
      </c>
      <c r="O44" s="174">
        <f>INDEX('Ultima mCF Table'!$B$2:$D$92,MATCH('Ultima (Precision)'!$D$6,'Ultima mCF Table'!$A$2:$A$92,0),MATCH('Ultima (Precision)'!$E44,'Ultima mCF Table'!$B$1:$D$1,0))*($F44*O$11)</f>
        <v>1339.2</v>
      </c>
      <c r="P44" s="174">
        <f>INDEX('Ultima mCF Table'!$B$2:$D$92,MATCH('Ultima (Precision)'!$D$6,'Ultima mCF Table'!$A$2:$A$92,0),MATCH('Ultima (Precision)'!$E44,'Ultima mCF Table'!$B$1:$D$1,0))*($F44*P$11)</f>
        <v>1450.8</v>
      </c>
      <c r="Q44" s="174">
        <f>INDEX('Ultima mCF Table'!$B$2:$D$92,MATCH('Ultima (Precision)'!$D$6,'Ultima mCF Table'!$A$2:$A$92,0),MATCH('Ultima (Precision)'!$E44,'Ultima mCF Table'!$B$1:$D$1,0))*($F44*Q$11)</f>
        <v>1562.3999999999999</v>
      </c>
      <c r="R44" s="174">
        <f>INDEX('Ultima mCF Table'!$B$2:$D$92,MATCH('Ultima (Precision)'!$D$6,'Ultima mCF Table'!$A$2:$A$92,0),MATCH('Ultima (Precision)'!$E44,'Ultima mCF Table'!$B$1:$D$1,0))*($F44*R$11)</f>
        <v>1674</v>
      </c>
      <c r="S44" s="174">
        <f>INDEX('Ultima mCF Table'!$B$2:$D$92,MATCH('Ultima (Precision)'!$D$6,'Ultima mCF Table'!$A$2:$A$92,0),MATCH('Ultima (Precision)'!$E44,'Ultima mCF Table'!$B$1:$D$1,0))*($F44*S$11)</f>
        <v>1785.6000000000001</v>
      </c>
      <c r="T44" s="174">
        <f>INDEX('Ultima mCF Table'!$B$2:$D$92,MATCH('Ultima (Precision)'!$D$6,'Ultima mCF Table'!$A$2:$A$92,0),MATCH('Ultima (Precision)'!$E44,'Ultima mCF Table'!$B$1:$D$1,0))*($F44*T$11)</f>
        <v>1897.2</v>
      </c>
      <c r="U44" s="174">
        <f>INDEX('Ultima mCF Table'!$B$2:$D$92,MATCH('Ultima (Precision)'!$D$6,'Ultima mCF Table'!$A$2:$A$92,0),MATCH('Ultima (Precision)'!$E44,'Ultima mCF Table'!$B$1:$D$1,0))*($F44*U$11)</f>
        <v>2008.8</v>
      </c>
      <c r="V44" s="174">
        <f>INDEX('Ultima mCF Table'!$B$2:$D$92,MATCH('Ultima (Precision)'!$D$6,'Ultima mCF Table'!$A$2:$A$92,0),MATCH('Ultima (Precision)'!$E44,'Ultima mCF Table'!$B$1:$D$1,0))*($F44*V$11)</f>
        <v>2120.4</v>
      </c>
      <c r="W44" s="174">
        <f>INDEX('Ultima mCF Table'!$B$2:$D$92,MATCH('Ultima (Precision)'!$D$6,'Ultima mCF Table'!$A$2:$A$92,0),MATCH('Ultima (Precision)'!$E44,'Ultima mCF Table'!$B$1:$D$1,0))*($F44*W$11)</f>
        <v>2232</v>
      </c>
      <c r="X44" s="174">
        <f>INDEX('Ultima mCF Table'!$B$2:$D$92,MATCH('Ultima (Precision)'!$D$6,'Ultima mCF Table'!$A$2:$A$92,0),MATCH('Ultima (Precision)'!$E44,'Ultima mCF Table'!$B$1:$D$1,0))*($F44*X$11)</f>
        <v>2343.6</v>
      </c>
      <c r="Y44" s="174">
        <f>INDEX('Ultima mCF Table'!$B$2:$D$92,MATCH('Ultima (Precision)'!$D$6,'Ultima mCF Table'!$A$2:$A$92,0),MATCH('Ultima (Precision)'!$E44,'Ultima mCF Table'!$B$1:$D$1,0))*($F44*Y$11)</f>
        <v>2455.2000000000003</v>
      </c>
      <c r="Z44" s="174">
        <f>INDEX('Ultima mCF Table'!$B$2:$D$92,MATCH('Ultima (Precision)'!$D$6,'Ultima mCF Table'!$A$2:$A$92,0),MATCH('Ultima (Precision)'!$E44,'Ultima mCF Table'!$B$1:$D$1,0))*($F44*Z$11)</f>
        <v>2566.7999999999997</v>
      </c>
      <c r="AA44" s="174">
        <f>INDEX('Ultima mCF Table'!$B$2:$D$92,MATCH('Ultima (Precision)'!$D$6,'Ultima mCF Table'!$A$2:$A$92,0),MATCH('Ultima (Precision)'!$E44,'Ultima mCF Table'!$B$1:$D$1,0))*($F44*AA$11)</f>
        <v>2678.4</v>
      </c>
      <c r="AB44" s="174">
        <f>INDEX('Ultima mCF Table'!$B$2:$D$92,MATCH('Ultima (Precision)'!$D$6,'Ultima mCF Table'!$A$2:$A$92,0),MATCH('Ultima (Precision)'!$E44,'Ultima mCF Table'!$B$1:$D$1,0))*($F44*AB$11)</f>
        <v>2790</v>
      </c>
      <c r="AC44" s="174">
        <f>INDEX('Ultima mCF Table'!$B$2:$D$92,MATCH('Ultima (Precision)'!$D$6,'Ultima mCF Table'!$A$2:$A$92,0),MATCH('Ultima (Precision)'!$E44,'Ultima mCF Table'!$B$1:$D$1,0))*($F44*AC$11)</f>
        <v>2901.6</v>
      </c>
      <c r="AD44" s="178">
        <f>INDEX('Ultima mCF Table'!$B$2:$D$92,MATCH('Ultima (Precision)'!$D$6,'Ultima mCF Table'!$A$2:$A$92,0),MATCH('Ultima (Precision)'!$E44,'Ultima mCF Table'!$B$1:$D$1,0))*($F44*AD$11)</f>
        <v>3013.2000000000003</v>
      </c>
    </row>
    <row r="45" spans="1:30" x14ac:dyDescent="0.2">
      <c r="A45" s="351">
        <v>2</v>
      </c>
      <c r="B45" s="351">
        <v>723</v>
      </c>
      <c r="C45" s="351">
        <v>910</v>
      </c>
      <c r="D45" s="351" t="s">
        <v>66</v>
      </c>
      <c r="E45" s="351" t="s">
        <v>72</v>
      </c>
      <c r="F45" s="352">
        <v>1403</v>
      </c>
      <c r="G45" s="353"/>
      <c r="H45" s="177">
        <f>INDEX('Ultima mCF Table'!$B$2:$D$92,MATCH('Ultima (Precision)'!$D$6,'Ultima mCF Table'!$A$2:$A$92,0),MATCH('Ultima (Precision)'!$E45,'Ultima mCF Table'!$B$1:$D$1,0))*($F45*H$11)</f>
        <v>701.5</v>
      </c>
      <c r="I45" s="174">
        <f>INDEX('Ultima mCF Table'!$B$2:$D$92,MATCH('Ultima (Precision)'!$D$6,'Ultima mCF Table'!$A$2:$A$92,0),MATCH('Ultima (Precision)'!$E45,'Ultima mCF Table'!$B$1:$D$1,0))*($F45*I$11)</f>
        <v>841.8</v>
      </c>
      <c r="J45" s="174">
        <f>INDEX('Ultima mCF Table'!$B$2:$D$92,MATCH('Ultima (Precision)'!$D$6,'Ultima mCF Table'!$A$2:$A$92,0),MATCH('Ultima (Precision)'!$E45,'Ultima mCF Table'!$B$1:$D$1,0))*($F45*J$11)</f>
        <v>982.09999999999991</v>
      </c>
      <c r="K45" s="174">
        <f>INDEX('Ultima mCF Table'!$B$2:$D$92,MATCH('Ultima (Precision)'!$D$6,'Ultima mCF Table'!$A$2:$A$92,0),MATCH('Ultima (Precision)'!$E45,'Ultima mCF Table'!$B$1:$D$1,0))*($F45*K$11)</f>
        <v>1122.4000000000001</v>
      </c>
      <c r="L45" s="174">
        <f>INDEX('Ultima mCF Table'!$B$2:$D$92,MATCH('Ultima (Precision)'!$D$6,'Ultima mCF Table'!$A$2:$A$92,0),MATCH('Ultima (Precision)'!$E45,'Ultima mCF Table'!$B$1:$D$1,0))*($F45*L$11)</f>
        <v>1262.7</v>
      </c>
      <c r="M45" s="174">
        <f>INDEX('Ultima mCF Table'!$B$2:$D$92,MATCH('Ultima (Precision)'!$D$6,'Ultima mCF Table'!$A$2:$A$92,0),MATCH('Ultima (Precision)'!$E45,'Ultima mCF Table'!$B$1:$D$1,0))*($F45*M$11)</f>
        <v>1403</v>
      </c>
      <c r="N45" s="174">
        <f>INDEX('Ultima mCF Table'!$B$2:$D$92,MATCH('Ultima (Precision)'!$D$6,'Ultima mCF Table'!$A$2:$A$92,0),MATCH('Ultima (Precision)'!$E45,'Ultima mCF Table'!$B$1:$D$1,0))*($F45*N$11)</f>
        <v>1543.3000000000002</v>
      </c>
      <c r="O45" s="174">
        <f>INDEX('Ultima mCF Table'!$B$2:$D$92,MATCH('Ultima (Precision)'!$D$6,'Ultima mCF Table'!$A$2:$A$92,0),MATCH('Ultima (Precision)'!$E45,'Ultima mCF Table'!$B$1:$D$1,0))*($F45*O$11)</f>
        <v>1683.6</v>
      </c>
      <c r="P45" s="174">
        <f>INDEX('Ultima mCF Table'!$B$2:$D$92,MATCH('Ultima (Precision)'!$D$6,'Ultima mCF Table'!$A$2:$A$92,0),MATCH('Ultima (Precision)'!$E45,'Ultima mCF Table'!$B$1:$D$1,0))*($F45*P$11)</f>
        <v>1823.9</v>
      </c>
      <c r="Q45" s="174">
        <f>INDEX('Ultima mCF Table'!$B$2:$D$92,MATCH('Ultima (Precision)'!$D$6,'Ultima mCF Table'!$A$2:$A$92,0),MATCH('Ultima (Precision)'!$E45,'Ultima mCF Table'!$B$1:$D$1,0))*($F45*Q$11)</f>
        <v>1964.1999999999998</v>
      </c>
      <c r="R45" s="174">
        <f>INDEX('Ultima mCF Table'!$B$2:$D$92,MATCH('Ultima (Precision)'!$D$6,'Ultima mCF Table'!$A$2:$A$92,0),MATCH('Ultima (Precision)'!$E45,'Ultima mCF Table'!$B$1:$D$1,0))*($F45*R$11)</f>
        <v>2104.5</v>
      </c>
      <c r="S45" s="174">
        <f>INDEX('Ultima mCF Table'!$B$2:$D$92,MATCH('Ultima (Precision)'!$D$6,'Ultima mCF Table'!$A$2:$A$92,0),MATCH('Ultima (Precision)'!$E45,'Ultima mCF Table'!$B$1:$D$1,0))*($F45*S$11)</f>
        <v>2244.8000000000002</v>
      </c>
      <c r="T45" s="174">
        <f>INDEX('Ultima mCF Table'!$B$2:$D$92,MATCH('Ultima (Precision)'!$D$6,'Ultima mCF Table'!$A$2:$A$92,0),MATCH('Ultima (Precision)'!$E45,'Ultima mCF Table'!$B$1:$D$1,0))*($F45*T$11)</f>
        <v>2385.1</v>
      </c>
      <c r="U45" s="174">
        <f>INDEX('Ultima mCF Table'!$B$2:$D$92,MATCH('Ultima (Precision)'!$D$6,'Ultima mCF Table'!$A$2:$A$92,0),MATCH('Ultima (Precision)'!$E45,'Ultima mCF Table'!$B$1:$D$1,0))*($F45*U$11)</f>
        <v>2525.4</v>
      </c>
      <c r="V45" s="174">
        <f>INDEX('Ultima mCF Table'!$B$2:$D$92,MATCH('Ultima (Precision)'!$D$6,'Ultima mCF Table'!$A$2:$A$92,0),MATCH('Ultima (Precision)'!$E45,'Ultima mCF Table'!$B$1:$D$1,0))*($F45*V$11)</f>
        <v>2665.7</v>
      </c>
      <c r="W45" s="174">
        <f>INDEX('Ultima mCF Table'!$B$2:$D$92,MATCH('Ultima (Precision)'!$D$6,'Ultima mCF Table'!$A$2:$A$92,0),MATCH('Ultima (Precision)'!$E45,'Ultima mCF Table'!$B$1:$D$1,0))*($F45*W$11)</f>
        <v>2806</v>
      </c>
      <c r="X45" s="174">
        <f>INDEX('Ultima mCF Table'!$B$2:$D$92,MATCH('Ultima (Precision)'!$D$6,'Ultima mCF Table'!$A$2:$A$92,0),MATCH('Ultima (Precision)'!$E45,'Ultima mCF Table'!$B$1:$D$1,0))*($F45*X$11)</f>
        <v>2946.3</v>
      </c>
      <c r="Y45" s="174">
        <f>INDEX('Ultima mCF Table'!$B$2:$D$92,MATCH('Ultima (Precision)'!$D$6,'Ultima mCF Table'!$A$2:$A$92,0),MATCH('Ultima (Precision)'!$E45,'Ultima mCF Table'!$B$1:$D$1,0))*($F45*Y$11)</f>
        <v>3086.6000000000004</v>
      </c>
      <c r="Z45" s="174">
        <f>INDEX('Ultima mCF Table'!$B$2:$D$92,MATCH('Ultima (Precision)'!$D$6,'Ultima mCF Table'!$A$2:$A$92,0),MATCH('Ultima (Precision)'!$E45,'Ultima mCF Table'!$B$1:$D$1,0))*($F45*Z$11)</f>
        <v>3226.8999999999996</v>
      </c>
      <c r="AA45" s="174">
        <f>INDEX('Ultima mCF Table'!$B$2:$D$92,MATCH('Ultima (Precision)'!$D$6,'Ultima mCF Table'!$A$2:$A$92,0),MATCH('Ultima (Precision)'!$E45,'Ultima mCF Table'!$B$1:$D$1,0))*($F45*AA$11)</f>
        <v>3367.2</v>
      </c>
      <c r="AB45" s="174">
        <f>INDEX('Ultima mCF Table'!$B$2:$D$92,MATCH('Ultima (Precision)'!$D$6,'Ultima mCF Table'!$A$2:$A$92,0),MATCH('Ultima (Precision)'!$E45,'Ultima mCF Table'!$B$1:$D$1,0))*($F45*AB$11)</f>
        <v>3507.5</v>
      </c>
      <c r="AC45" s="174">
        <f>INDEX('Ultima mCF Table'!$B$2:$D$92,MATCH('Ultima (Precision)'!$D$6,'Ultima mCF Table'!$A$2:$A$92,0),MATCH('Ultima (Precision)'!$E45,'Ultima mCF Table'!$B$1:$D$1,0))*($F45*AC$11)</f>
        <v>3647.8</v>
      </c>
      <c r="AD45" s="178">
        <f>INDEX('Ultima mCF Table'!$B$2:$D$92,MATCH('Ultima (Precision)'!$D$6,'Ultima mCF Table'!$A$2:$A$92,0),MATCH('Ultima (Precision)'!$E45,'Ultima mCF Table'!$B$1:$D$1,0))*($F45*AD$11)</f>
        <v>3788.1000000000004</v>
      </c>
    </row>
    <row r="46" spans="1:30" x14ac:dyDescent="0.2">
      <c r="A46" s="351">
        <v>2</v>
      </c>
      <c r="B46" s="351">
        <v>723</v>
      </c>
      <c r="C46" s="351">
        <v>910</v>
      </c>
      <c r="D46" s="351" t="s">
        <v>67</v>
      </c>
      <c r="E46" s="351" t="s">
        <v>72</v>
      </c>
      <c r="F46" s="352">
        <v>2124</v>
      </c>
      <c r="G46" s="353"/>
      <c r="H46" s="177">
        <f>INDEX('Ultima mCF Table'!$B$2:$D$92,MATCH('Ultima (Precision)'!$D$6,'Ultima mCF Table'!$A$2:$A$92,0),MATCH('Ultima (Precision)'!$E46,'Ultima mCF Table'!$B$1:$D$1,0))*($F46*H$11)</f>
        <v>1062</v>
      </c>
      <c r="I46" s="174">
        <f>INDEX('Ultima mCF Table'!$B$2:$D$92,MATCH('Ultima (Precision)'!$D$6,'Ultima mCF Table'!$A$2:$A$92,0),MATCH('Ultima (Precision)'!$E46,'Ultima mCF Table'!$B$1:$D$1,0))*($F46*I$11)</f>
        <v>1274.3999999999999</v>
      </c>
      <c r="J46" s="174">
        <f>INDEX('Ultima mCF Table'!$B$2:$D$92,MATCH('Ultima (Precision)'!$D$6,'Ultima mCF Table'!$A$2:$A$92,0),MATCH('Ultima (Precision)'!$E46,'Ultima mCF Table'!$B$1:$D$1,0))*($F46*J$11)</f>
        <v>1486.8</v>
      </c>
      <c r="K46" s="174">
        <f>INDEX('Ultima mCF Table'!$B$2:$D$92,MATCH('Ultima (Precision)'!$D$6,'Ultima mCF Table'!$A$2:$A$92,0),MATCH('Ultima (Precision)'!$E46,'Ultima mCF Table'!$B$1:$D$1,0))*($F46*K$11)</f>
        <v>1699.2</v>
      </c>
      <c r="L46" s="174">
        <f>INDEX('Ultima mCF Table'!$B$2:$D$92,MATCH('Ultima (Precision)'!$D$6,'Ultima mCF Table'!$A$2:$A$92,0),MATCH('Ultima (Precision)'!$E46,'Ultima mCF Table'!$B$1:$D$1,0))*($F46*L$11)</f>
        <v>1911.6000000000001</v>
      </c>
      <c r="M46" s="174">
        <f>INDEX('Ultima mCF Table'!$B$2:$D$92,MATCH('Ultima (Precision)'!$D$6,'Ultima mCF Table'!$A$2:$A$92,0),MATCH('Ultima (Precision)'!$E46,'Ultima mCF Table'!$B$1:$D$1,0))*($F46*M$11)</f>
        <v>2124</v>
      </c>
      <c r="N46" s="174">
        <f>INDEX('Ultima mCF Table'!$B$2:$D$92,MATCH('Ultima (Precision)'!$D$6,'Ultima mCF Table'!$A$2:$A$92,0),MATCH('Ultima (Precision)'!$E46,'Ultima mCF Table'!$B$1:$D$1,0))*($F46*N$11)</f>
        <v>2336.4</v>
      </c>
      <c r="O46" s="174">
        <f>INDEX('Ultima mCF Table'!$B$2:$D$92,MATCH('Ultima (Precision)'!$D$6,'Ultima mCF Table'!$A$2:$A$92,0),MATCH('Ultima (Precision)'!$E46,'Ultima mCF Table'!$B$1:$D$1,0))*($F46*O$11)</f>
        <v>2548.7999999999997</v>
      </c>
      <c r="P46" s="174">
        <f>INDEX('Ultima mCF Table'!$B$2:$D$92,MATCH('Ultima (Precision)'!$D$6,'Ultima mCF Table'!$A$2:$A$92,0),MATCH('Ultima (Precision)'!$E46,'Ultima mCF Table'!$B$1:$D$1,0))*($F46*P$11)</f>
        <v>2761.2000000000003</v>
      </c>
      <c r="Q46" s="174">
        <f>INDEX('Ultima mCF Table'!$B$2:$D$92,MATCH('Ultima (Precision)'!$D$6,'Ultima mCF Table'!$A$2:$A$92,0),MATCH('Ultima (Precision)'!$E46,'Ultima mCF Table'!$B$1:$D$1,0))*($F46*Q$11)</f>
        <v>2973.6</v>
      </c>
      <c r="R46" s="174">
        <f>INDEX('Ultima mCF Table'!$B$2:$D$92,MATCH('Ultima (Precision)'!$D$6,'Ultima mCF Table'!$A$2:$A$92,0),MATCH('Ultima (Precision)'!$E46,'Ultima mCF Table'!$B$1:$D$1,0))*($F46*R$11)</f>
        <v>3186</v>
      </c>
      <c r="S46" s="174">
        <f>INDEX('Ultima mCF Table'!$B$2:$D$92,MATCH('Ultima (Precision)'!$D$6,'Ultima mCF Table'!$A$2:$A$92,0),MATCH('Ultima (Precision)'!$E46,'Ultima mCF Table'!$B$1:$D$1,0))*($F46*S$11)</f>
        <v>3398.4</v>
      </c>
      <c r="T46" s="174">
        <f>INDEX('Ultima mCF Table'!$B$2:$D$92,MATCH('Ultima (Precision)'!$D$6,'Ultima mCF Table'!$A$2:$A$92,0),MATCH('Ultima (Precision)'!$E46,'Ultima mCF Table'!$B$1:$D$1,0))*($F46*T$11)</f>
        <v>3610.7999999999997</v>
      </c>
      <c r="U46" s="174">
        <f>INDEX('Ultima mCF Table'!$B$2:$D$92,MATCH('Ultima (Precision)'!$D$6,'Ultima mCF Table'!$A$2:$A$92,0),MATCH('Ultima (Precision)'!$E46,'Ultima mCF Table'!$B$1:$D$1,0))*($F46*U$11)</f>
        <v>3823.2000000000003</v>
      </c>
      <c r="V46" s="174">
        <f>INDEX('Ultima mCF Table'!$B$2:$D$92,MATCH('Ultima (Precision)'!$D$6,'Ultima mCF Table'!$A$2:$A$92,0),MATCH('Ultima (Precision)'!$E46,'Ultima mCF Table'!$B$1:$D$1,0))*($F46*V$11)</f>
        <v>4035.6</v>
      </c>
      <c r="W46" s="174">
        <f>INDEX('Ultima mCF Table'!$B$2:$D$92,MATCH('Ultima (Precision)'!$D$6,'Ultima mCF Table'!$A$2:$A$92,0),MATCH('Ultima (Precision)'!$E46,'Ultima mCF Table'!$B$1:$D$1,0))*($F46*W$11)</f>
        <v>4248</v>
      </c>
      <c r="X46" s="174">
        <f>INDEX('Ultima mCF Table'!$B$2:$D$92,MATCH('Ultima (Precision)'!$D$6,'Ultima mCF Table'!$A$2:$A$92,0),MATCH('Ultima (Precision)'!$E46,'Ultima mCF Table'!$B$1:$D$1,0))*($F46*X$11)</f>
        <v>4460.4000000000005</v>
      </c>
      <c r="Y46" s="174">
        <f>INDEX('Ultima mCF Table'!$B$2:$D$92,MATCH('Ultima (Precision)'!$D$6,'Ultima mCF Table'!$A$2:$A$92,0),MATCH('Ultima (Precision)'!$E46,'Ultima mCF Table'!$B$1:$D$1,0))*($F46*Y$11)</f>
        <v>4672.8</v>
      </c>
      <c r="Z46" s="174">
        <f>INDEX('Ultima mCF Table'!$B$2:$D$92,MATCH('Ultima (Precision)'!$D$6,'Ultima mCF Table'!$A$2:$A$92,0),MATCH('Ultima (Precision)'!$E46,'Ultima mCF Table'!$B$1:$D$1,0))*($F46*Z$11)</f>
        <v>4885.2</v>
      </c>
      <c r="AA46" s="174">
        <f>INDEX('Ultima mCF Table'!$B$2:$D$92,MATCH('Ultima (Precision)'!$D$6,'Ultima mCF Table'!$A$2:$A$92,0),MATCH('Ultima (Precision)'!$E46,'Ultima mCF Table'!$B$1:$D$1,0))*($F46*AA$11)</f>
        <v>5097.5999999999995</v>
      </c>
      <c r="AB46" s="174">
        <f>INDEX('Ultima mCF Table'!$B$2:$D$92,MATCH('Ultima (Precision)'!$D$6,'Ultima mCF Table'!$A$2:$A$92,0),MATCH('Ultima (Precision)'!$E46,'Ultima mCF Table'!$B$1:$D$1,0))*($F46*AB$11)</f>
        <v>5310</v>
      </c>
      <c r="AC46" s="174">
        <f>INDEX('Ultima mCF Table'!$B$2:$D$92,MATCH('Ultima (Precision)'!$D$6,'Ultima mCF Table'!$A$2:$A$92,0),MATCH('Ultima (Precision)'!$E46,'Ultima mCF Table'!$B$1:$D$1,0))*($F46*AC$11)</f>
        <v>5522.4000000000005</v>
      </c>
      <c r="AD46" s="178">
        <f>INDEX('Ultima mCF Table'!$B$2:$D$92,MATCH('Ultima (Precision)'!$D$6,'Ultima mCF Table'!$A$2:$A$92,0),MATCH('Ultima (Precision)'!$E46,'Ultima mCF Table'!$B$1:$D$1,0))*($F46*AD$11)</f>
        <v>5734.8</v>
      </c>
    </row>
    <row r="47" spans="1:30" x14ac:dyDescent="0.2">
      <c r="A47" s="351">
        <v>2</v>
      </c>
      <c r="B47" s="351">
        <v>723</v>
      </c>
      <c r="C47" s="351">
        <v>910</v>
      </c>
      <c r="D47" s="351" t="s">
        <v>68</v>
      </c>
      <c r="E47" s="351" t="s">
        <v>72</v>
      </c>
      <c r="F47" s="352">
        <v>2668</v>
      </c>
      <c r="G47" s="353"/>
      <c r="H47" s="177">
        <f>INDEX('Ultima mCF Table'!$B$2:$D$92,MATCH('Ultima (Precision)'!$D$6,'Ultima mCF Table'!$A$2:$A$92,0),MATCH('Ultima (Precision)'!$E47,'Ultima mCF Table'!$B$1:$D$1,0))*($F47*H$11)</f>
        <v>1334</v>
      </c>
      <c r="I47" s="174">
        <f>INDEX('Ultima mCF Table'!$B$2:$D$92,MATCH('Ultima (Precision)'!$D$6,'Ultima mCF Table'!$A$2:$A$92,0),MATCH('Ultima (Precision)'!$E47,'Ultima mCF Table'!$B$1:$D$1,0))*($F47*I$11)</f>
        <v>1600.8</v>
      </c>
      <c r="J47" s="174">
        <f>INDEX('Ultima mCF Table'!$B$2:$D$92,MATCH('Ultima (Precision)'!$D$6,'Ultima mCF Table'!$A$2:$A$92,0),MATCH('Ultima (Precision)'!$E47,'Ultima mCF Table'!$B$1:$D$1,0))*($F47*J$11)</f>
        <v>1867.6</v>
      </c>
      <c r="K47" s="174">
        <f>INDEX('Ultima mCF Table'!$B$2:$D$92,MATCH('Ultima (Precision)'!$D$6,'Ultima mCF Table'!$A$2:$A$92,0),MATCH('Ultima (Precision)'!$E47,'Ultima mCF Table'!$B$1:$D$1,0))*($F47*K$11)</f>
        <v>2134.4</v>
      </c>
      <c r="L47" s="174">
        <f>INDEX('Ultima mCF Table'!$B$2:$D$92,MATCH('Ultima (Precision)'!$D$6,'Ultima mCF Table'!$A$2:$A$92,0),MATCH('Ultima (Precision)'!$E47,'Ultima mCF Table'!$B$1:$D$1,0))*($F47*L$11)</f>
        <v>2401.2000000000003</v>
      </c>
      <c r="M47" s="174">
        <f>INDEX('Ultima mCF Table'!$B$2:$D$92,MATCH('Ultima (Precision)'!$D$6,'Ultima mCF Table'!$A$2:$A$92,0),MATCH('Ultima (Precision)'!$E47,'Ultima mCF Table'!$B$1:$D$1,0))*($F47*M$11)</f>
        <v>2668</v>
      </c>
      <c r="N47" s="174">
        <f>INDEX('Ultima mCF Table'!$B$2:$D$92,MATCH('Ultima (Precision)'!$D$6,'Ultima mCF Table'!$A$2:$A$92,0),MATCH('Ultima (Precision)'!$E47,'Ultima mCF Table'!$B$1:$D$1,0))*($F47*N$11)</f>
        <v>2934.8</v>
      </c>
      <c r="O47" s="174">
        <f>INDEX('Ultima mCF Table'!$B$2:$D$92,MATCH('Ultima (Precision)'!$D$6,'Ultima mCF Table'!$A$2:$A$92,0),MATCH('Ultima (Precision)'!$E47,'Ultima mCF Table'!$B$1:$D$1,0))*($F47*O$11)</f>
        <v>3201.6</v>
      </c>
      <c r="P47" s="174">
        <f>INDEX('Ultima mCF Table'!$B$2:$D$92,MATCH('Ultima (Precision)'!$D$6,'Ultima mCF Table'!$A$2:$A$92,0),MATCH('Ultima (Precision)'!$E47,'Ultima mCF Table'!$B$1:$D$1,0))*($F47*P$11)</f>
        <v>3468.4</v>
      </c>
      <c r="Q47" s="174">
        <f>INDEX('Ultima mCF Table'!$B$2:$D$92,MATCH('Ultima (Precision)'!$D$6,'Ultima mCF Table'!$A$2:$A$92,0),MATCH('Ultima (Precision)'!$E47,'Ultima mCF Table'!$B$1:$D$1,0))*($F47*Q$11)</f>
        <v>3735.2</v>
      </c>
      <c r="R47" s="174">
        <f>INDEX('Ultima mCF Table'!$B$2:$D$92,MATCH('Ultima (Precision)'!$D$6,'Ultima mCF Table'!$A$2:$A$92,0),MATCH('Ultima (Precision)'!$E47,'Ultima mCF Table'!$B$1:$D$1,0))*($F47*R$11)</f>
        <v>4002</v>
      </c>
      <c r="S47" s="174">
        <f>INDEX('Ultima mCF Table'!$B$2:$D$92,MATCH('Ultima (Precision)'!$D$6,'Ultima mCF Table'!$A$2:$A$92,0),MATCH('Ultima (Precision)'!$E47,'Ultima mCF Table'!$B$1:$D$1,0))*($F47*S$11)</f>
        <v>4268.8</v>
      </c>
      <c r="T47" s="174">
        <f>INDEX('Ultima mCF Table'!$B$2:$D$92,MATCH('Ultima (Precision)'!$D$6,'Ultima mCF Table'!$A$2:$A$92,0),MATCH('Ultima (Precision)'!$E47,'Ultima mCF Table'!$B$1:$D$1,0))*($F47*T$11)</f>
        <v>4535.5999999999995</v>
      </c>
      <c r="U47" s="174">
        <f>INDEX('Ultima mCF Table'!$B$2:$D$92,MATCH('Ultima (Precision)'!$D$6,'Ultima mCF Table'!$A$2:$A$92,0),MATCH('Ultima (Precision)'!$E47,'Ultima mCF Table'!$B$1:$D$1,0))*($F47*U$11)</f>
        <v>4802.4000000000005</v>
      </c>
      <c r="V47" s="174">
        <f>INDEX('Ultima mCF Table'!$B$2:$D$92,MATCH('Ultima (Precision)'!$D$6,'Ultima mCF Table'!$A$2:$A$92,0),MATCH('Ultima (Precision)'!$E47,'Ultima mCF Table'!$B$1:$D$1,0))*($F47*V$11)</f>
        <v>5069.2</v>
      </c>
      <c r="W47" s="174">
        <f>INDEX('Ultima mCF Table'!$B$2:$D$92,MATCH('Ultima (Precision)'!$D$6,'Ultima mCF Table'!$A$2:$A$92,0),MATCH('Ultima (Precision)'!$E47,'Ultima mCF Table'!$B$1:$D$1,0))*($F47*W$11)</f>
        <v>5336</v>
      </c>
      <c r="X47" s="174">
        <f>INDEX('Ultima mCF Table'!$B$2:$D$92,MATCH('Ultima (Precision)'!$D$6,'Ultima mCF Table'!$A$2:$A$92,0),MATCH('Ultima (Precision)'!$E47,'Ultima mCF Table'!$B$1:$D$1,0))*($F47*X$11)</f>
        <v>5602.8</v>
      </c>
      <c r="Y47" s="174">
        <f>INDEX('Ultima mCF Table'!$B$2:$D$92,MATCH('Ultima (Precision)'!$D$6,'Ultima mCF Table'!$A$2:$A$92,0),MATCH('Ultima (Precision)'!$E47,'Ultima mCF Table'!$B$1:$D$1,0))*($F47*Y$11)</f>
        <v>5869.6</v>
      </c>
      <c r="Z47" s="174">
        <f>INDEX('Ultima mCF Table'!$B$2:$D$92,MATCH('Ultima (Precision)'!$D$6,'Ultima mCF Table'!$A$2:$A$92,0),MATCH('Ultima (Precision)'!$E47,'Ultima mCF Table'!$B$1:$D$1,0))*($F47*Z$11)</f>
        <v>6136.4</v>
      </c>
      <c r="AA47" s="174">
        <f>INDEX('Ultima mCF Table'!$B$2:$D$92,MATCH('Ultima (Precision)'!$D$6,'Ultima mCF Table'!$A$2:$A$92,0),MATCH('Ultima (Precision)'!$E47,'Ultima mCF Table'!$B$1:$D$1,0))*($F47*AA$11)</f>
        <v>6403.2</v>
      </c>
      <c r="AB47" s="174">
        <f>INDEX('Ultima mCF Table'!$B$2:$D$92,MATCH('Ultima (Precision)'!$D$6,'Ultima mCF Table'!$A$2:$A$92,0),MATCH('Ultima (Precision)'!$E47,'Ultima mCF Table'!$B$1:$D$1,0))*($F47*AB$11)</f>
        <v>6670</v>
      </c>
      <c r="AC47" s="174">
        <f>INDEX('Ultima mCF Table'!$B$2:$D$92,MATCH('Ultima (Precision)'!$D$6,'Ultima mCF Table'!$A$2:$A$92,0),MATCH('Ultima (Precision)'!$E47,'Ultima mCF Table'!$B$1:$D$1,0))*($F47*AC$11)</f>
        <v>6936.8</v>
      </c>
      <c r="AD47" s="178">
        <f>INDEX('Ultima mCF Table'!$B$2:$D$92,MATCH('Ultima (Precision)'!$D$6,'Ultima mCF Table'!$A$2:$A$92,0),MATCH('Ultima (Precision)'!$E47,'Ultima mCF Table'!$B$1:$D$1,0))*($F47*AD$11)</f>
        <v>7203.6</v>
      </c>
    </row>
    <row r="48" spans="1:30" x14ac:dyDescent="0.2">
      <c r="A48" s="351">
        <v>2</v>
      </c>
      <c r="B48" s="351">
        <v>795</v>
      </c>
      <c r="C48" s="351">
        <v>980</v>
      </c>
      <c r="D48" s="351" t="s">
        <v>65</v>
      </c>
      <c r="E48" s="351" t="s">
        <v>72</v>
      </c>
      <c r="F48" s="352">
        <v>1204</v>
      </c>
      <c r="G48" s="353"/>
      <c r="H48" s="177">
        <f>INDEX('Ultima mCF Table'!$B$2:$D$92,MATCH('Ultima (Precision)'!$D$6,'Ultima mCF Table'!$A$2:$A$92,0),MATCH('Ultima (Precision)'!$E48,'Ultima mCF Table'!$B$1:$D$1,0))*($F48*H$11)</f>
        <v>602</v>
      </c>
      <c r="I48" s="174">
        <f>INDEX('Ultima mCF Table'!$B$2:$D$92,MATCH('Ultima (Precision)'!$D$6,'Ultima mCF Table'!$A$2:$A$92,0),MATCH('Ultima (Precision)'!$E48,'Ultima mCF Table'!$B$1:$D$1,0))*($F48*I$11)</f>
        <v>722.4</v>
      </c>
      <c r="J48" s="174">
        <f>INDEX('Ultima mCF Table'!$B$2:$D$92,MATCH('Ultima (Precision)'!$D$6,'Ultima mCF Table'!$A$2:$A$92,0),MATCH('Ultima (Precision)'!$E48,'Ultima mCF Table'!$B$1:$D$1,0))*($F48*J$11)</f>
        <v>842.8</v>
      </c>
      <c r="K48" s="174">
        <f>INDEX('Ultima mCF Table'!$B$2:$D$92,MATCH('Ultima (Precision)'!$D$6,'Ultima mCF Table'!$A$2:$A$92,0),MATCH('Ultima (Precision)'!$E48,'Ultima mCF Table'!$B$1:$D$1,0))*($F48*K$11)</f>
        <v>963.2</v>
      </c>
      <c r="L48" s="174">
        <f>INDEX('Ultima mCF Table'!$B$2:$D$92,MATCH('Ultima (Precision)'!$D$6,'Ultima mCF Table'!$A$2:$A$92,0),MATCH('Ultima (Precision)'!$E48,'Ultima mCF Table'!$B$1:$D$1,0))*($F48*L$11)</f>
        <v>1083.6000000000001</v>
      </c>
      <c r="M48" s="174">
        <f>INDEX('Ultima mCF Table'!$B$2:$D$92,MATCH('Ultima (Precision)'!$D$6,'Ultima mCF Table'!$A$2:$A$92,0),MATCH('Ultima (Precision)'!$E48,'Ultima mCF Table'!$B$1:$D$1,0))*($F48*M$11)</f>
        <v>1204</v>
      </c>
      <c r="N48" s="174">
        <f>INDEX('Ultima mCF Table'!$B$2:$D$92,MATCH('Ultima (Precision)'!$D$6,'Ultima mCF Table'!$A$2:$A$92,0),MATCH('Ultima (Precision)'!$E48,'Ultima mCF Table'!$B$1:$D$1,0))*($F48*N$11)</f>
        <v>1324.4</v>
      </c>
      <c r="O48" s="174">
        <f>INDEX('Ultima mCF Table'!$B$2:$D$92,MATCH('Ultima (Precision)'!$D$6,'Ultima mCF Table'!$A$2:$A$92,0),MATCH('Ultima (Precision)'!$E48,'Ultima mCF Table'!$B$1:$D$1,0))*($F48*O$11)</f>
        <v>1444.8</v>
      </c>
      <c r="P48" s="174">
        <f>INDEX('Ultima mCF Table'!$B$2:$D$92,MATCH('Ultima (Precision)'!$D$6,'Ultima mCF Table'!$A$2:$A$92,0),MATCH('Ultima (Precision)'!$E48,'Ultima mCF Table'!$B$1:$D$1,0))*($F48*P$11)</f>
        <v>1565.2</v>
      </c>
      <c r="Q48" s="174">
        <f>INDEX('Ultima mCF Table'!$B$2:$D$92,MATCH('Ultima (Precision)'!$D$6,'Ultima mCF Table'!$A$2:$A$92,0),MATCH('Ultima (Precision)'!$E48,'Ultima mCF Table'!$B$1:$D$1,0))*($F48*Q$11)</f>
        <v>1685.6</v>
      </c>
      <c r="R48" s="174">
        <f>INDEX('Ultima mCF Table'!$B$2:$D$92,MATCH('Ultima (Precision)'!$D$6,'Ultima mCF Table'!$A$2:$A$92,0),MATCH('Ultima (Precision)'!$E48,'Ultima mCF Table'!$B$1:$D$1,0))*($F48*R$11)</f>
        <v>1806</v>
      </c>
      <c r="S48" s="174">
        <f>INDEX('Ultima mCF Table'!$B$2:$D$92,MATCH('Ultima (Precision)'!$D$6,'Ultima mCF Table'!$A$2:$A$92,0),MATCH('Ultima (Precision)'!$E48,'Ultima mCF Table'!$B$1:$D$1,0))*($F48*S$11)</f>
        <v>1926.4</v>
      </c>
      <c r="T48" s="174">
        <f>INDEX('Ultima mCF Table'!$B$2:$D$92,MATCH('Ultima (Precision)'!$D$6,'Ultima mCF Table'!$A$2:$A$92,0),MATCH('Ultima (Precision)'!$E48,'Ultima mCF Table'!$B$1:$D$1,0))*($F48*T$11)</f>
        <v>2046.8</v>
      </c>
      <c r="U48" s="174">
        <f>INDEX('Ultima mCF Table'!$B$2:$D$92,MATCH('Ultima (Precision)'!$D$6,'Ultima mCF Table'!$A$2:$A$92,0),MATCH('Ultima (Precision)'!$E48,'Ultima mCF Table'!$B$1:$D$1,0))*($F48*U$11)</f>
        <v>2167.2000000000003</v>
      </c>
      <c r="V48" s="174">
        <f>INDEX('Ultima mCF Table'!$B$2:$D$92,MATCH('Ultima (Precision)'!$D$6,'Ultima mCF Table'!$A$2:$A$92,0),MATCH('Ultima (Precision)'!$E48,'Ultima mCF Table'!$B$1:$D$1,0))*($F48*V$11)</f>
        <v>2287.6</v>
      </c>
      <c r="W48" s="174">
        <f>INDEX('Ultima mCF Table'!$B$2:$D$92,MATCH('Ultima (Precision)'!$D$6,'Ultima mCF Table'!$A$2:$A$92,0),MATCH('Ultima (Precision)'!$E48,'Ultima mCF Table'!$B$1:$D$1,0))*($F48*W$11)</f>
        <v>2408</v>
      </c>
      <c r="X48" s="174">
        <f>INDEX('Ultima mCF Table'!$B$2:$D$92,MATCH('Ultima (Precision)'!$D$6,'Ultima mCF Table'!$A$2:$A$92,0),MATCH('Ultima (Precision)'!$E48,'Ultima mCF Table'!$B$1:$D$1,0))*($F48*X$11)</f>
        <v>2528.4</v>
      </c>
      <c r="Y48" s="174">
        <f>INDEX('Ultima mCF Table'!$B$2:$D$92,MATCH('Ultima (Precision)'!$D$6,'Ultima mCF Table'!$A$2:$A$92,0),MATCH('Ultima (Precision)'!$E48,'Ultima mCF Table'!$B$1:$D$1,0))*($F48*Y$11)</f>
        <v>2648.8</v>
      </c>
      <c r="Z48" s="174">
        <f>INDEX('Ultima mCF Table'!$B$2:$D$92,MATCH('Ultima (Precision)'!$D$6,'Ultima mCF Table'!$A$2:$A$92,0),MATCH('Ultima (Precision)'!$E48,'Ultima mCF Table'!$B$1:$D$1,0))*($F48*Z$11)</f>
        <v>2769.2</v>
      </c>
      <c r="AA48" s="174">
        <f>INDEX('Ultima mCF Table'!$B$2:$D$92,MATCH('Ultima (Precision)'!$D$6,'Ultima mCF Table'!$A$2:$A$92,0),MATCH('Ultima (Precision)'!$E48,'Ultima mCF Table'!$B$1:$D$1,0))*($F48*AA$11)</f>
        <v>2889.6</v>
      </c>
      <c r="AB48" s="174">
        <f>INDEX('Ultima mCF Table'!$B$2:$D$92,MATCH('Ultima (Precision)'!$D$6,'Ultima mCF Table'!$A$2:$A$92,0),MATCH('Ultima (Precision)'!$E48,'Ultima mCF Table'!$B$1:$D$1,0))*($F48*AB$11)</f>
        <v>3010</v>
      </c>
      <c r="AC48" s="174">
        <f>INDEX('Ultima mCF Table'!$B$2:$D$92,MATCH('Ultima (Precision)'!$D$6,'Ultima mCF Table'!$A$2:$A$92,0),MATCH('Ultima (Precision)'!$E48,'Ultima mCF Table'!$B$1:$D$1,0))*($F48*AC$11)</f>
        <v>3130.4</v>
      </c>
      <c r="AD48" s="178">
        <f>INDEX('Ultima mCF Table'!$B$2:$D$92,MATCH('Ultima (Precision)'!$D$6,'Ultima mCF Table'!$A$2:$A$92,0),MATCH('Ultima (Precision)'!$E48,'Ultima mCF Table'!$B$1:$D$1,0))*($F48*AD$11)</f>
        <v>3250.8</v>
      </c>
    </row>
    <row r="49" spans="1:30" x14ac:dyDescent="0.2">
      <c r="A49" s="351">
        <v>2</v>
      </c>
      <c r="B49" s="351">
        <v>795</v>
      </c>
      <c r="C49" s="351">
        <v>980</v>
      </c>
      <c r="D49" s="351" t="s">
        <v>66</v>
      </c>
      <c r="E49" s="351" t="s">
        <v>72</v>
      </c>
      <c r="F49" s="352">
        <v>1522</v>
      </c>
      <c r="G49" s="353"/>
      <c r="H49" s="177">
        <f>INDEX('Ultima mCF Table'!$B$2:$D$92,MATCH('Ultima (Precision)'!$D$6,'Ultima mCF Table'!$A$2:$A$92,0),MATCH('Ultima (Precision)'!$E49,'Ultima mCF Table'!$B$1:$D$1,0))*($F49*H$11)</f>
        <v>761</v>
      </c>
      <c r="I49" s="174">
        <f>INDEX('Ultima mCF Table'!$B$2:$D$92,MATCH('Ultima (Precision)'!$D$6,'Ultima mCF Table'!$A$2:$A$92,0),MATCH('Ultima (Precision)'!$E49,'Ultima mCF Table'!$B$1:$D$1,0))*($F49*I$11)</f>
        <v>913.19999999999993</v>
      </c>
      <c r="J49" s="174">
        <f>INDEX('Ultima mCF Table'!$B$2:$D$92,MATCH('Ultima (Precision)'!$D$6,'Ultima mCF Table'!$A$2:$A$92,0),MATCH('Ultima (Precision)'!$E49,'Ultima mCF Table'!$B$1:$D$1,0))*($F49*J$11)</f>
        <v>1065.3999999999999</v>
      </c>
      <c r="K49" s="174">
        <f>INDEX('Ultima mCF Table'!$B$2:$D$92,MATCH('Ultima (Precision)'!$D$6,'Ultima mCF Table'!$A$2:$A$92,0),MATCH('Ultima (Precision)'!$E49,'Ultima mCF Table'!$B$1:$D$1,0))*($F49*K$11)</f>
        <v>1217.6000000000001</v>
      </c>
      <c r="L49" s="174">
        <f>INDEX('Ultima mCF Table'!$B$2:$D$92,MATCH('Ultima (Precision)'!$D$6,'Ultima mCF Table'!$A$2:$A$92,0),MATCH('Ultima (Precision)'!$E49,'Ultima mCF Table'!$B$1:$D$1,0))*($F49*L$11)</f>
        <v>1369.8</v>
      </c>
      <c r="M49" s="174">
        <f>INDEX('Ultima mCF Table'!$B$2:$D$92,MATCH('Ultima (Precision)'!$D$6,'Ultima mCF Table'!$A$2:$A$92,0),MATCH('Ultima (Precision)'!$E49,'Ultima mCF Table'!$B$1:$D$1,0))*($F49*M$11)</f>
        <v>1522</v>
      </c>
      <c r="N49" s="174">
        <f>INDEX('Ultima mCF Table'!$B$2:$D$92,MATCH('Ultima (Precision)'!$D$6,'Ultima mCF Table'!$A$2:$A$92,0),MATCH('Ultima (Precision)'!$E49,'Ultima mCF Table'!$B$1:$D$1,0))*($F49*N$11)</f>
        <v>1674.2</v>
      </c>
      <c r="O49" s="174">
        <f>INDEX('Ultima mCF Table'!$B$2:$D$92,MATCH('Ultima (Precision)'!$D$6,'Ultima mCF Table'!$A$2:$A$92,0),MATCH('Ultima (Precision)'!$E49,'Ultima mCF Table'!$B$1:$D$1,0))*($F49*O$11)</f>
        <v>1826.3999999999999</v>
      </c>
      <c r="P49" s="174">
        <f>INDEX('Ultima mCF Table'!$B$2:$D$92,MATCH('Ultima (Precision)'!$D$6,'Ultima mCF Table'!$A$2:$A$92,0),MATCH('Ultima (Precision)'!$E49,'Ultima mCF Table'!$B$1:$D$1,0))*($F49*P$11)</f>
        <v>1978.6000000000001</v>
      </c>
      <c r="Q49" s="174">
        <f>INDEX('Ultima mCF Table'!$B$2:$D$92,MATCH('Ultima (Precision)'!$D$6,'Ultima mCF Table'!$A$2:$A$92,0),MATCH('Ultima (Precision)'!$E49,'Ultima mCF Table'!$B$1:$D$1,0))*($F49*Q$11)</f>
        <v>2130.7999999999997</v>
      </c>
      <c r="R49" s="174">
        <f>INDEX('Ultima mCF Table'!$B$2:$D$92,MATCH('Ultima (Precision)'!$D$6,'Ultima mCF Table'!$A$2:$A$92,0),MATCH('Ultima (Precision)'!$E49,'Ultima mCF Table'!$B$1:$D$1,0))*($F49*R$11)</f>
        <v>2283</v>
      </c>
      <c r="S49" s="174">
        <f>INDEX('Ultima mCF Table'!$B$2:$D$92,MATCH('Ultima (Precision)'!$D$6,'Ultima mCF Table'!$A$2:$A$92,0),MATCH('Ultima (Precision)'!$E49,'Ultima mCF Table'!$B$1:$D$1,0))*($F49*S$11)</f>
        <v>2435.2000000000003</v>
      </c>
      <c r="T49" s="174">
        <f>INDEX('Ultima mCF Table'!$B$2:$D$92,MATCH('Ultima (Precision)'!$D$6,'Ultima mCF Table'!$A$2:$A$92,0),MATCH('Ultima (Precision)'!$E49,'Ultima mCF Table'!$B$1:$D$1,0))*($F49*T$11)</f>
        <v>2587.4</v>
      </c>
      <c r="U49" s="174">
        <f>INDEX('Ultima mCF Table'!$B$2:$D$92,MATCH('Ultima (Precision)'!$D$6,'Ultima mCF Table'!$A$2:$A$92,0),MATCH('Ultima (Precision)'!$E49,'Ultima mCF Table'!$B$1:$D$1,0))*($F49*U$11)</f>
        <v>2739.6</v>
      </c>
      <c r="V49" s="174">
        <f>INDEX('Ultima mCF Table'!$B$2:$D$92,MATCH('Ultima (Precision)'!$D$6,'Ultima mCF Table'!$A$2:$A$92,0),MATCH('Ultima (Precision)'!$E49,'Ultima mCF Table'!$B$1:$D$1,0))*($F49*V$11)</f>
        <v>2891.7999999999997</v>
      </c>
      <c r="W49" s="174">
        <f>INDEX('Ultima mCF Table'!$B$2:$D$92,MATCH('Ultima (Precision)'!$D$6,'Ultima mCF Table'!$A$2:$A$92,0),MATCH('Ultima (Precision)'!$E49,'Ultima mCF Table'!$B$1:$D$1,0))*($F49*W$11)</f>
        <v>3044</v>
      </c>
      <c r="X49" s="174">
        <f>INDEX('Ultima mCF Table'!$B$2:$D$92,MATCH('Ultima (Precision)'!$D$6,'Ultima mCF Table'!$A$2:$A$92,0),MATCH('Ultima (Precision)'!$E49,'Ultima mCF Table'!$B$1:$D$1,0))*($F49*X$11)</f>
        <v>3196.2000000000003</v>
      </c>
      <c r="Y49" s="174">
        <f>INDEX('Ultima mCF Table'!$B$2:$D$92,MATCH('Ultima (Precision)'!$D$6,'Ultima mCF Table'!$A$2:$A$92,0),MATCH('Ultima (Precision)'!$E49,'Ultima mCF Table'!$B$1:$D$1,0))*($F49*Y$11)</f>
        <v>3348.4</v>
      </c>
      <c r="Z49" s="174">
        <f>INDEX('Ultima mCF Table'!$B$2:$D$92,MATCH('Ultima (Precision)'!$D$6,'Ultima mCF Table'!$A$2:$A$92,0),MATCH('Ultima (Precision)'!$E49,'Ultima mCF Table'!$B$1:$D$1,0))*($F49*Z$11)</f>
        <v>3500.6</v>
      </c>
      <c r="AA49" s="174">
        <f>INDEX('Ultima mCF Table'!$B$2:$D$92,MATCH('Ultima (Precision)'!$D$6,'Ultima mCF Table'!$A$2:$A$92,0),MATCH('Ultima (Precision)'!$E49,'Ultima mCF Table'!$B$1:$D$1,0))*($F49*AA$11)</f>
        <v>3652.7999999999997</v>
      </c>
      <c r="AB49" s="174">
        <f>INDEX('Ultima mCF Table'!$B$2:$D$92,MATCH('Ultima (Precision)'!$D$6,'Ultima mCF Table'!$A$2:$A$92,0),MATCH('Ultima (Precision)'!$E49,'Ultima mCF Table'!$B$1:$D$1,0))*($F49*AB$11)</f>
        <v>3805</v>
      </c>
      <c r="AC49" s="174">
        <f>INDEX('Ultima mCF Table'!$B$2:$D$92,MATCH('Ultima (Precision)'!$D$6,'Ultima mCF Table'!$A$2:$A$92,0),MATCH('Ultima (Precision)'!$E49,'Ultima mCF Table'!$B$1:$D$1,0))*($F49*AC$11)</f>
        <v>3957.2000000000003</v>
      </c>
      <c r="AD49" s="178">
        <f>INDEX('Ultima mCF Table'!$B$2:$D$92,MATCH('Ultima (Precision)'!$D$6,'Ultima mCF Table'!$A$2:$A$92,0),MATCH('Ultima (Precision)'!$E49,'Ultima mCF Table'!$B$1:$D$1,0))*($F49*AD$11)</f>
        <v>4109.4000000000005</v>
      </c>
    </row>
    <row r="50" spans="1:30" x14ac:dyDescent="0.2">
      <c r="A50" s="351">
        <v>2</v>
      </c>
      <c r="B50" s="351">
        <v>795</v>
      </c>
      <c r="C50" s="351">
        <v>980</v>
      </c>
      <c r="D50" s="351" t="s">
        <v>67</v>
      </c>
      <c r="E50" s="351" t="s">
        <v>72</v>
      </c>
      <c r="F50" s="352">
        <v>2281</v>
      </c>
      <c r="G50" s="353"/>
      <c r="H50" s="177">
        <f>INDEX('Ultima mCF Table'!$B$2:$D$92,MATCH('Ultima (Precision)'!$D$6,'Ultima mCF Table'!$A$2:$A$92,0),MATCH('Ultima (Precision)'!$E50,'Ultima mCF Table'!$B$1:$D$1,0))*($F50*H$11)</f>
        <v>1140.5</v>
      </c>
      <c r="I50" s="174">
        <f>INDEX('Ultima mCF Table'!$B$2:$D$92,MATCH('Ultima (Precision)'!$D$6,'Ultima mCF Table'!$A$2:$A$92,0),MATCH('Ultima (Precision)'!$E50,'Ultima mCF Table'!$B$1:$D$1,0))*($F50*I$11)</f>
        <v>1368.6</v>
      </c>
      <c r="J50" s="174">
        <f>INDEX('Ultima mCF Table'!$B$2:$D$92,MATCH('Ultima (Precision)'!$D$6,'Ultima mCF Table'!$A$2:$A$92,0),MATCH('Ultima (Precision)'!$E50,'Ultima mCF Table'!$B$1:$D$1,0))*($F50*J$11)</f>
        <v>1596.6999999999998</v>
      </c>
      <c r="K50" s="174">
        <f>INDEX('Ultima mCF Table'!$B$2:$D$92,MATCH('Ultima (Precision)'!$D$6,'Ultima mCF Table'!$A$2:$A$92,0),MATCH('Ultima (Precision)'!$E50,'Ultima mCF Table'!$B$1:$D$1,0))*($F50*K$11)</f>
        <v>1824.8000000000002</v>
      </c>
      <c r="L50" s="174">
        <f>INDEX('Ultima mCF Table'!$B$2:$D$92,MATCH('Ultima (Precision)'!$D$6,'Ultima mCF Table'!$A$2:$A$92,0),MATCH('Ultima (Precision)'!$E50,'Ultima mCF Table'!$B$1:$D$1,0))*($F50*L$11)</f>
        <v>2052.9</v>
      </c>
      <c r="M50" s="174">
        <f>INDEX('Ultima mCF Table'!$B$2:$D$92,MATCH('Ultima (Precision)'!$D$6,'Ultima mCF Table'!$A$2:$A$92,0),MATCH('Ultima (Precision)'!$E50,'Ultima mCF Table'!$B$1:$D$1,0))*($F50*M$11)</f>
        <v>2281</v>
      </c>
      <c r="N50" s="174">
        <f>INDEX('Ultima mCF Table'!$B$2:$D$92,MATCH('Ultima (Precision)'!$D$6,'Ultima mCF Table'!$A$2:$A$92,0),MATCH('Ultima (Precision)'!$E50,'Ultima mCF Table'!$B$1:$D$1,0))*($F50*N$11)</f>
        <v>2509.1000000000004</v>
      </c>
      <c r="O50" s="174">
        <f>INDEX('Ultima mCF Table'!$B$2:$D$92,MATCH('Ultima (Precision)'!$D$6,'Ultima mCF Table'!$A$2:$A$92,0),MATCH('Ultima (Precision)'!$E50,'Ultima mCF Table'!$B$1:$D$1,0))*($F50*O$11)</f>
        <v>2737.2</v>
      </c>
      <c r="P50" s="174">
        <f>INDEX('Ultima mCF Table'!$B$2:$D$92,MATCH('Ultima (Precision)'!$D$6,'Ultima mCF Table'!$A$2:$A$92,0),MATCH('Ultima (Precision)'!$E50,'Ultima mCF Table'!$B$1:$D$1,0))*($F50*P$11)</f>
        <v>2965.3</v>
      </c>
      <c r="Q50" s="174">
        <f>INDEX('Ultima mCF Table'!$B$2:$D$92,MATCH('Ultima (Precision)'!$D$6,'Ultima mCF Table'!$A$2:$A$92,0),MATCH('Ultima (Precision)'!$E50,'Ultima mCF Table'!$B$1:$D$1,0))*($F50*Q$11)</f>
        <v>3193.3999999999996</v>
      </c>
      <c r="R50" s="174">
        <f>INDEX('Ultima mCF Table'!$B$2:$D$92,MATCH('Ultima (Precision)'!$D$6,'Ultima mCF Table'!$A$2:$A$92,0),MATCH('Ultima (Precision)'!$E50,'Ultima mCF Table'!$B$1:$D$1,0))*($F50*R$11)</f>
        <v>3421.5</v>
      </c>
      <c r="S50" s="174">
        <f>INDEX('Ultima mCF Table'!$B$2:$D$92,MATCH('Ultima (Precision)'!$D$6,'Ultima mCF Table'!$A$2:$A$92,0),MATCH('Ultima (Precision)'!$E50,'Ultima mCF Table'!$B$1:$D$1,0))*($F50*S$11)</f>
        <v>3649.6000000000004</v>
      </c>
      <c r="T50" s="174">
        <f>INDEX('Ultima mCF Table'!$B$2:$D$92,MATCH('Ultima (Precision)'!$D$6,'Ultima mCF Table'!$A$2:$A$92,0),MATCH('Ultima (Precision)'!$E50,'Ultima mCF Table'!$B$1:$D$1,0))*($F50*T$11)</f>
        <v>3877.7</v>
      </c>
      <c r="U50" s="174">
        <f>INDEX('Ultima mCF Table'!$B$2:$D$92,MATCH('Ultima (Precision)'!$D$6,'Ultima mCF Table'!$A$2:$A$92,0),MATCH('Ultima (Precision)'!$E50,'Ultima mCF Table'!$B$1:$D$1,0))*($F50*U$11)</f>
        <v>4105.8</v>
      </c>
      <c r="V50" s="174">
        <f>INDEX('Ultima mCF Table'!$B$2:$D$92,MATCH('Ultima (Precision)'!$D$6,'Ultima mCF Table'!$A$2:$A$92,0),MATCH('Ultima (Precision)'!$E50,'Ultima mCF Table'!$B$1:$D$1,0))*($F50*V$11)</f>
        <v>4333.8999999999996</v>
      </c>
      <c r="W50" s="174">
        <f>INDEX('Ultima mCF Table'!$B$2:$D$92,MATCH('Ultima (Precision)'!$D$6,'Ultima mCF Table'!$A$2:$A$92,0),MATCH('Ultima (Precision)'!$E50,'Ultima mCF Table'!$B$1:$D$1,0))*($F50*W$11)</f>
        <v>4562</v>
      </c>
      <c r="X50" s="174">
        <f>INDEX('Ultima mCF Table'!$B$2:$D$92,MATCH('Ultima (Precision)'!$D$6,'Ultima mCF Table'!$A$2:$A$92,0),MATCH('Ultima (Precision)'!$E50,'Ultima mCF Table'!$B$1:$D$1,0))*($F50*X$11)</f>
        <v>4790.1000000000004</v>
      </c>
      <c r="Y50" s="174">
        <f>INDEX('Ultima mCF Table'!$B$2:$D$92,MATCH('Ultima (Precision)'!$D$6,'Ultima mCF Table'!$A$2:$A$92,0),MATCH('Ultima (Precision)'!$E50,'Ultima mCF Table'!$B$1:$D$1,0))*($F50*Y$11)</f>
        <v>5018.2000000000007</v>
      </c>
      <c r="Z50" s="174">
        <f>INDEX('Ultima mCF Table'!$B$2:$D$92,MATCH('Ultima (Precision)'!$D$6,'Ultima mCF Table'!$A$2:$A$92,0),MATCH('Ultima (Precision)'!$E50,'Ultima mCF Table'!$B$1:$D$1,0))*($F50*Z$11)</f>
        <v>5246.2999999999993</v>
      </c>
      <c r="AA50" s="174">
        <f>INDEX('Ultima mCF Table'!$B$2:$D$92,MATCH('Ultima (Precision)'!$D$6,'Ultima mCF Table'!$A$2:$A$92,0),MATCH('Ultima (Precision)'!$E50,'Ultima mCF Table'!$B$1:$D$1,0))*($F50*AA$11)</f>
        <v>5474.4</v>
      </c>
      <c r="AB50" s="174">
        <f>INDEX('Ultima mCF Table'!$B$2:$D$92,MATCH('Ultima (Precision)'!$D$6,'Ultima mCF Table'!$A$2:$A$92,0),MATCH('Ultima (Precision)'!$E50,'Ultima mCF Table'!$B$1:$D$1,0))*($F50*AB$11)</f>
        <v>5702.5</v>
      </c>
      <c r="AC50" s="174">
        <f>INDEX('Ultima mCF Table'!$B$2:$D$92,MATCH('Ultima (Precision)'!$D$6,'Ultima mCF Table'!$A$2:$A$92,0),MATCH('Ultima (Precision)'!$E50,'Ultima mCF Table'!$B$1:$D$1,0))*($F50*AC$11)</f>
        <v>5930.6</v>
      </c>
      <c r="AD50" s="178">
        <f>INDEX('Ultima mCF Table'!$B$2:$D$92,MATCH('Ultima (Precision)'!$D$6,'Ultima mCF Table'!$A$2:$A$92,0),MATCH('Ultima (Precision)'!$E50,'Ultima mCF Table'!$B$1:$D$1,0))*($F50*AD$11)</f>
        <v>6158.7000000000007</v>
      </c>
    </row>
    <row r="51" spans="1:30" ht="15" thickBot="1" x14ac:dyDescent="0.25">
      <c r="A51" s="351">
        <v>2</v>
      </c>
      <c r="B51" s="351">
        <v>795</v>
      </c>
      <c r="C51" s="351">
        <v>980</v>
      </c>
      <c r="D51" s="351" t="s">
        <v>68</v>
      </c>
      <c r="E51" s="351" t="s">
        <v>72</v>
      </c>
      <c r="F51" s="352">
        <v>2819</v>
      </c>
      <c r="G51" s="353"/>
      <c r="H51" s="179">
        <f>INDEX('Ultima mCF Table'!$B$2:$D$92,MATCH('Ultima (Precision)'!$D$6,'Ultima mCF Table'!$A$2:$A$92,0),MATCH('Ultima (Precision)'!$E51,'Ultima mCF Table'!$B$1:$D$1,0))*($F51*H$11)</f>
        <v>1409.5</v>
      </c>
      <c r="I51" s="180">
        <f>INDEX('Ultima mCF Table'!$B$2:$D$92,MATCH('Ultima (Precision)'!$D$6,'Ultima mCF Table'!$A$2:$A$92,0),MATCH('Ultima (Precision)'!$E51,'Ultima mCF Table'!$B$1:$D$1,0))*($F51*I$11)</f>
        <v>1691.3999999999999</v>
      </c>
      <c r="J51" s="180">
        <f>INDEX('Ultima mCF Table'!$B$2:$D$92,MATCH('Ultima (Precision)'!$D$6,'Ultima mCF Table'!$A$2:$A$92,0),MATCH('Ultima (Precision)'!$E51,'Ultima mCF Table'!$B$1:$D$1,0))*($F51*J$11)</f>
        <v>1973.3</v>
      </c>
      <c r="K51" s="180">
        <f>INDEX('Ultima mCF Table'!$B$2:$D$92,MATCH('Ultima (Precision)'!$D$6,'Ultima mCF Table'!$A$2:$A$92,0),MATCH('Ultima (Precision)'!$E51,'Ultima mCF Table'!$B$1:$D$1,0))*($F51*K$11)</f>
        <v>2255.2000000000003</v>
      </c>
      <c r="L51" s="180">
        <f>INDEX('Ultima mCF Table'!$B$2:$D$92,MATCH('Ultima (Precision)'!$D$6,'Ultima mCF Table'!$A$2:$A$92,0),MATCH('Ultima (Precision)'!$E51,'Ultima mCF Table'!$B$1:$D$1,0))*($F51*L$11)</f>
        <v>2537.1</v>
      </c>
      <c r="M51" s="180">
        <f>INDEX('Ultima mCF Table'!$B$2:$D$92,MATCH('Ultima (Precision)'!$D$6,'Ultima mCF Table'!$A$2:$A$92,0),MATCH('Ultima (Precision)'!$E51,'Ultima mCF Table'!$B$1:$D$1,0))*($F51*M$11)</f>
        <v>2819</v>
      </c>
      <c r="N51" s="180">
        <f>INDEX('Ultima mCF Table'!$B$2:$D$92,MATCH('Ultima (Precision)'!$D$6,'Ultima mCF Table'!$A$2:$A$92,0),MATCH('Ultima (Precision)'!$E51,'Ultima mCF Table'!$B$1:$D$1,0))*($F51*N$11)</f>
        <v>3100.9</v>
      </c>
      <c r="O51" s="180">
        <f>INDEX('Ultima mCF Table'!$B$2:$D$92,MATCH('Ultima (Precision)'!$D$6,'Ultima mCF Table'!$A$2:$A$92,0),MATCH('Ultima (Precision)'!$E51,'Ultima mCF Table'!$B$1:$D$1,0))*($F51*O$11)</f>
        <v>3382.7999999999997</v>
      </c>
      <c r="P51" s="180">
        <f>INDEX('Ultima mCF Table'!$B$2:$D$92,MATCH('Ultima (Precision)'!$D$6,'Ultima mCF Table'!$A$2:$A$92,0),MATCH('Ultima (Precision)'!$E51,'Ultima mCF Table'!$B$1:$D$1,0))*($F51*P$11)</f>
        <v>3664.7000000000003</v>
      </c>
      <c r="Q51" s="180">
        <f>INDEX('Ultima mCF Table'!$B$2:$D$92,MATCH('Ultima (Precision)'!$D$6,'Ultima mCF Table'!$A$2:$A$92,0),MATCH('Ultima (Precision)'!$E51,'Ultima mCF Table'!$B$1:$D$1,0))*($F51*Q$11)</f>
        <v>3946.6</v>
      </c>
      <c r="R51" s="180">
        <f>INDEX('Ultima mCF Table'!$B$2:$D$92,MATCH('Ultima (Precision)'!$D$6,'Ultima mCF Table'!$A$2:$A$92,0),MATCH('Ultima (Precision)'!$E51,'Ultima mCF Table'!$B$1:$D$1,0))*($F51*R$11)</f>
        <v>4228.5</v>
      </c>
      <c r="S51" s="180">
        <f>INDEX('Ultima mCF Table'!$B$2:$D$92,MATCH('Ultima (Precision)'!$D$6,'Ultima mCF Table'!$A$2:$A$92,0),MATCH('Ultima (Precision)'!$E51,'Ultima mCF Table'!$B$1:$D$1,0))*($F51*S$11)</f>
        <v>4510.4000000000005</v>
      </c>
      <c r="T51" s="180">
        <f>INDEX('Ultima mCF Table'!$B$2:$D$92,MATCH('Ultima (Precision)'!$D$6,'Ultima mCF Table'!$A$2:$A$92,0),MATCH('Ultima (Precision)'!$E51,'Ultima mCF Table'!$B$1:$D$1,0))*($F51*T$11)</f>
        <v>4792.3</v>
      </c>
      <c r="U51" s="180">
        <f>INDEX('Ultima mCF Table'!$B$2:$D$92,MATCH('Ultima (Precision)'!$D$6,'Ultima mCF Table'!$A$2:$A$92,0),MATCH('Ultima (Precision)'!$E51,'Ultima mCF Table'!$B$1:$D$1,0))*($F51*U$11)</f>
        <v>5074.2</v>
      </c>
      <c r="V51" s="180">
        <f>INDEX('Ultima mCF Table'!$B$2:$D$92,MATCH('Ultima (Precision)'!$D$6,'Ultima mCF Table'!$A$2:$A$92,0),MATCH('Ultima (Precision)'!$E51,'Ultima mCF Table'!$B$1:$D$1,0))*($F51*V$11)</f>
        <v>5356.0999999999995</v>
      </c>
      <c r="W51" s="180">
        <f>INDEX('Ultima mCF Table'!$B$2:$D$92,MATCH('Ultima (Precision)'!$D$6,'Ultima mCF Table'!$A$2:$A$92,0),MATCH('Ultima (Precision)'!$E51,'Ultima mCF Table'!$B$1:$D$1,0))*($F51*W$11)</f>
        <v>5638</v>
      </c>
      <c r="X51" s="180">
        <f>INDEX('Ultima mCF Table'!$B$2:$D$92,MATCH('Ultima (Precision)'!$D$6,'Ultima mCF Table'!$A$2:$A$92,0),MATCH('Ultima (Precision)'!$E51,'Ultima mCF Table'!$B$1:$D$1,0))*($F51*X$11)</f>
        <v>5919.9000000000005</v>
      </c>
      <c r="Y51" s="180">
        <f>INDEX('Ultima mCF Table'!$B$2:$D$92,MATCH('Ultima (Precision)'!$D$6,'Ultima mCF Table'!$A$2:$A$92,0),MATCH('Ultima (Precision)'!$E51,'Ultima mCF Table'!$B$1:$D$1,0))*($F51*Y$11)</f>
        <v>6201.8</v>
      </c>
      <c r="Z51" s="180">
        <f>INDEX('Ultima mCF Table'!$B$2:$D$92,MATCH('Ultima (Precision)'!$D$6,'Ultima mCF Table'!$A$2:$A$92,0),MATCH('Ultima (Precision)'!$E51,'Ultima mCF Table'!$B$1:$D$1,0))*($F51*Z$11)</f>
        <v>6483.7</v>
      </c>
      <c r="AA51" s="180">
        <f>INDEX('Ultima mCF Table'!$B$2:$D$92,MATCH('Ultima (Precision)'!$D$6,'Ultima mCF Table'!$A$2:$A$92,0),MATCH('Ultima (Precision)'!$E51,'Ultima mCF Table'!$B$1:$D$1,0))*($F51*AA$11)</f>
        <v>6765.5999999999995</v>
      </c>
      <c r="AB51" s="180">
        <f>INDEX('Ultima mCF Table'!$B$2:$D$92,MATCH('Ultima (Precision)'!$D$6,'Ultima mCF Table'!$A$2:$A$92,0),MATCH('Ultima (Precision)'!$E51,'Ultima mCF Table'!$B$1:$D$1,0))*($F51*AB$11)</f>
        <v>7047.5</v>
      </c>
      <c r="AC51" s="180">
        <f>INDEX('Ultima mCF Table'!$B$2:$D$92,MATCH('Ultima (Precision)'!$D$6,'Ultima mCF Table'!$A$2:$A$92,0),MATCH('Ultima (Precision)'!$E51,'Ultima mCF Table'!$B$1:$D$1,0))*($F51*AC$11)</f>
        <v>7329.4000000000005</v>
      </c>
      <c r="AD51" s="240">
        <f>INDEX('Ultima mCF Table'!$B$2:$D$92,MATCH('Ultima (Precision)'!$D$6,'Ultima mCF Table'!$A$2:$A$92,0),MATCH('Ultima (Precision)'!$E51,'Ultima mCF Table'!$B$1:$D$1,0))*($F51*AD$11)</f>
        <v>7611.3</v>
      </c>
    </row>
    <row r="52" spans="1:30" x14ac:dyDescent="0.2">
      <c r="A52" s="348">
        <v>3</v>
      </c>
      <c r="B52" s="348">
        <v>215</v>
      </c>
      <c r="C52" s="348">
        <v>420</v>
      </c>
      <c r="D52" s="348" t="s">
        <v>65</v>
      </c>
      <c r="E52" s="348" t="s">
        <v>72</v>
      </c>
      <c r="F52" s="349">
        <v>363</v>
      </c>
      <c r="G52" s="350"/>
      <c r="H52" s="169">
        <f>INDEX('Ultima mCF Table'!$B$2:$D$92,MATCH('Ultima (Precision)'!$D$6,'Ultima mCF Table'!$A$2:$A$92,0),MATCH('Ultima (Precision)'!$E52,'Ultima mCF Table'!$B$1:$D$1,0))*($F52*H$11)</f>
        <v>181.5</v>
      </c>
      <c r="I52" s="171">
        <f>INDEX('Ultima mCF Table'!$B$2:$D$92,MATCH('Ultima (Precision)'!$D$6,'Ultima mCF Table'!$A$2:$A$92,0),MATCH('Ultima (Precision)'!$E52,'Ultima mCF Table'!$B$1:$D$1,0))*($F52*I$11)</f>
        <v>217.79999999999998</v>
      </c>
      <c r="J52" s="171">
        <f>INDEX('Ultima mCF Table'!$B$2:$D$92,MATCH('Ultima (Precision)'!$D$6,'Ultima mCF Table'!$A$2:$A$92,0),MATCH('Ultima (Precision)'!$E52,'Ultima mCF Table'!$B$1:$D$1,0))*($F52*J$11)</f>
        <v>254.1</v>
      </c>
      <c r="K52" s="171">
        <f>INDEX('Ultima mCF Table'!$B$2:$D$92,MATCH('Ultima (Precision)'!$D$6,'Ultima mCF Table'!$A$2:$A$92,0),MATCH('Ultima (Precision)'!$E52,'Ultima mCF Table'!$B$1:$D$1,0))*($F52*K$11)</f>
        <v>290.40000000000003</v>
      </c>
      <c r="L52" s="171">
        <f>INDEX('Ultima mCF Table'!$B$2:$D$92,MATCH('Ultima (Precision)'!$D$6,'Ultima mCF Table'!$A$2:$A$92,0),MATCH('Ultima (Precision)'!$E52,'Ultima mCF Table'!$B$1:$D$1,0))*($F52*L$11)</f>
        <v>326.7</v>
      </c>
      <c r="M52" s="171">
        <f>INDEX('Ultima mCF Table'!$B$2:$D$92,MATCH('Ultima (Precision)'!$D$6,'Ultima mCF Table'!$A$2:$A$92,0),MATCH('Ultima (Precision)'!$E52,'Ultima mCF Table'!$B$1:$D$1,0))*($F52*M$11)</f>
        <v>363</v>
      </c>
      <c r="N52" s="171">
        <f>INDEX('Ultima mCF Table'!$B$2:$D$92,MATCH('Ultima (Precision)'!$D$6,'Ultima mCF Table'!$A$2:$A$92,0),MATCH('Ultima (Precision)'!$E52,'Ultima mCF Table'!$B$1:$D$1,0))*($F52*N$11)</f>
        <v>399.3</v>
      </c>
      <c r="O52" s="171">
        <f>INDEX('Ultima mCF Table'!$B$2:$D$92,MATCH('Ultima (Precision)'!$D$6,'Ultima mCF Table'!$A$2:$A$92,0),MATCH('Ultima (Precision)'!$E52,'Ultima mCF Table'!$B$1:$D$1,0))*($F52*O$11)</f>
        <v>435.59999999999997</v>
      </c>
      <c r="P52" s="171">
        <f>INDEX('Ultima mCF Table'!$B$2:$D$92,MATCH('Ultima (Precision)'!$D$6,'Ultima mCF Table'!$A$2:$A$92,0),MATCH('Ultima (Precision)'!$E52,'Ultima mCF Table'!$B$1:$D$1,0))*($F52*P$11)</f>
        <v>471.90000000000003</v>
      </c>
      <c r="Q52" s="171">
        <f>INDEX('Ultima mCF Table'!$B$2:$D$92,MATCH('Ultima (Precision)'!$D$6,'Ultima mCF Table'!$A$2:$A$92,0),MATCH('Ultima (Precision)'!$E52,'Ultima mCF Table'!$B$1:$D$1,0))*($F52*Q$11)</f>
        <v>508.2</v>
      </c>
      <c r="R52" s="171">
        <f>INDEX('Ultima mCF Table'!$B$2:$D$92,MATCH('Ultima (Precision)'!$D$6,'Ultima mCF Table'!$A$2:$A$92,0),MATCH('Ultima (Precision)'!$E52,'Ultima mCF Table'!$B$1:$D$1,0))*($F52*R$11)</f>
        <v>544.5</v>
      </c>
      <c r="S52" s="171">
        <f>INDEX('Ultima mCF Table'!$B$2:$D$92,MATCH('Ultima (Precision)'!$D$6,'Ultima mCF Table'!$A$2:$A$92,0),MATCH('Ultima (Precision)'!$E52,'Ultima mCF Table'!$B$1:$D$1,0))*($F52*S$11)</f>
        <v>580.80000000000007</v>
      </c>
      <c r="T52" s="171">
        <f>INDEX('Ultima mCF Table'!$B$2:$D$92,MATCH('Ultima (Precision)'!$D$6,'Ultima mCF Table'!$A$2:$A$92,0),MATCH('Ultima (Precision)'!$E52,'Ultima mCF Table'!$B$1:$D$1,0))*($F52*T$11)</f>
        <v>617.1</v>
      </c>
      <c r="U52" s="171">
        <f>INDEX('Ultima mCF Table'!$B$2:$D$92,MATCH('Ultima (Precision)'!$D$6,'Ultima mCF Table'!$A$2:$A$92,0),MATCH('Ultima (Precision)'!$E52,'Ultima mCF Table'!$B$1:$D$1,0))*($F52*U$11)</f>
        <v>653.4</v>
      </c>
      <c r="V52" s="171">
        <f>INDEX('Ultima mCF Table'!$B$2:$D$92,MATCH('Ultima (Precision)'!$D$6,'Ultima mCF Table'!$A$2:$A$92,0),MATCH('Ultima (Precision)'!$E52,'Ultima mCF Table'!$B$1:$D$1,0))*($F52*V$11)</f>
        <v>689.69999999999993</v>
      </c>
      <c r="W52" s="171">
        <f>INDEX('Ultima mCF Table'!$B$2:$D$92,MATCH('Ultima (Precision)'!$D$6,'Ultima mCF Table'!$A$2:$A$92,0),MATCH('Ultima (Precision)'!$E52,'Ultima mCF Table'!$B$1:$D$1,0))*($F52*W$11)</f>
        <v>726</v>
      </c>
      <c r="X52" s="171">
        <f>INDEX('Ultima mCF Table'!$B$2:$D$92,MATCH('Ultima (Precision)'!$D$6,'Ultima mCF Table'!$A$2:$A$92,0),MATCH('Ultima (Precision)'!$E52,'Ultima mCF Table'!$B$1:$D$1,0))*($F52*X$11)</f>
        <v>762.30000000000007</v>
      </c>
      <c r="Y52" s="171">
        <f>INDEX('Ultima mCF Table'!$B$2:$D$92,MATCH('Ultima (Precision)'!$D$6,'Ultima mCF Table'!$A$2:$A$92,0),MATCH('Ultima (Precision)'!$E52,'Ultima mCF Table'!$B$1:$D$1,0))*($F52*Y$11)</f>
        <v>798.6</v>
      </c>
      <c r="Z52" s="171">
        <f>INDEX('Ultima mCF Table'!$B$2:$D$92,MATCH('Ultima (Precision)'!$D$6,'Ultima mCF Table'!$A$2:$A$92,0),MATCH('Ultima (Precision)'!$E52,'Ultima mCF Table'!$B$1:$D$1,0))*($F52*Z$11)</f>
        <v>834.9</v>
      </c>
      <c r="AA52" s="171">
        <f>INDEX('Ultima mCF Table'!$B$2:$D$92,MATCH('Ultima (Precision)'!$D$6,'Ultima mCF Table'!$A$2:$A$92,0),MATCH('Ultima (Precision)'!$E52,'Ultima mCF Table'!$B$1:$D$1,0))*($F52*AA$11)</f>
        <v>871.19999999999993</v>
      </c>
      <c r="AB52" s="171">
        <f>INDEX('Ultima mCF Table'!$B$2:$D$92,MATCH('Ultima (Precision)'!$D$6,'Ultima mCF Table'!$A$2:$A$92,0),MATCH('Ultima (Precision)'!$E52,'Ultima mCF Table'!$B$1:$D$1,0))*($F52*AB$11)</f>
        <v>907.5</v>
      </c>
      <c r="AC52" s="171">
        <f>INDEX('Ultima mCF Table'!$B$2:$D$92,MATCH('Ultima (Precision)'!$D$6,'Ultima mCF Table'!$A$2:$A$92,0),MATCH('Ultima (Precision)'!$E52,'Ultima mCF Table'!$B$1:$D$1,0))*($F52*AC$11)</f>
        <v>943.80000000000007</v>
      </c>
      <c r="AD52" s="172">
        <f>INDEX('Ultima mCF Table'!$B$2:$D$92,MATCH('Ultima (Precision)'!$D$6,'Ultima mCF Table'!$A$2:$A$92,0),MATCH('Ultima (Precision)'!$E52,'Ultima mCF Table'!$B$1:$D$1,0))*($F52*AD$11)</f>
        <v>980.1</v>
      </c>
    </row>
    <row r="53" spans="1:30" x14ac:dyDescent="0.2">
      <c r="A53" s="351">
        <v>3</v>
      </c>
      <c r="B53" s="351">
        <v>215</v>
      </c>
      <c r="C53" s="351">
        <v>420</v>
      </c>
      <c r="D53" s="351" t="s">
        <v>66</v>
      </c>
      <c r="E53" s="351" t="s">
        <v>72</v>
      </c>
      <c r="F53" s="352">
        <v>511</v>
      </c>
      <c r="G53" s="353"/>
      <c r="H53" s="177">
        <f>INDEX('Ultima mCF Table'!$B$2:$D$92,MATCH('Ultima (Precision)'!$D$6,'Ultima mCF Table'!$A$2:$A$92,0),MATCH('Ultima (Precision)'!$E53,'Ultima mCF Table'!$B$1:$D$1,0))*($F53*H$11)</f>
        <v>255.5</v>
      </c>
      <c r="I53" s="174">
        <f>INDEX('Ultima mCF Table'!$B$2:$D$92,MATCH('Ultima (Precision)'!$D$6,'Ultima mCF Table'!$A$2:$A$92,0),MATCH('Ultima (Precision)'!$E53,'Ultima mCF Table'!$B$1:$D$1,0))*($F53*I$11)</f>
        <v>306.59999999999997</v>
      </c>
      <c r="J53" s="174">
        <f>INDEX('Ultima mCF Table'!$B$2:$D$92,MATCH('Ultima (Precision)'!$D$6,'Ultima mCF Table'!$A$2:$A$92,0),MATCH('Ultima (Precision)'!$E53,'Ultima mCF Table'!$B$1:$D$1,0))*($F53*J$11)</f>
        <v>357.7</v>
      </c>
      <c r="K53" s="174">
        <f>INDEX('Ultima mCF Table'!$B$2:$D$92,MATCH('Ultima (Precision)'!$D$6,'Ultima mCF Table'!$A$2:$A$92,0),MATCH('Ultima (Precision)'!$E53,'Ultima mCF Table'!$B$1:$D$1,0))*($F53*K$11)</f>
        <v>408.8</v>
      </c>
      <c r="L53" s="174">
        <f>INDEX('Ultima mCF Table'!$B$2:$D$92,MATCH('Ultima (Precision)'!$D$6,'Ultima mCF Table'!$A$2:$A$92,0),MATCH('Ultima (Precision)'!$E53,'Ultima mCF Table'!$B$1:$D$1,0))*($F53*L$11)</f>
        <v>459.90000000000003</v>
      </c>
      <c r="M53" s="174">
        <f>INDEX('Ultima mCF Table'!$B$2:$D$92,MATCH('Ultima (Precision)'!$D$6,'Ultima mCF Table'!$A$2:$A$92,0),MATCH('Ultima (Precision)'!$E53,'Ultima mCF Table'!$B$1:$D$1,0))*($F53*M$11)</f>
        <v>511</v>
      </c>
      <c r="N53" s="174">
        <f>INDEX('Ultima mCF Table'!$B$2:$D$92,MATCH('Ultima (Precision)'!$D$6,'Ultima mCF Table'!$A$2:$A$92,0),MATCH('Ultima (Precision)'!$E53,'Ultima mCF Table'!$B$1:$D$1,0))*($F53*N$11)</f>
        <v>562.1</v>
      </c>
      <c r="O53" s="174">
        <f>INDEX('Ultima mCF Table'!$B$2:$D$92,MATCH('Ultima (Precision)'!$D$6,'Ultima mCF Table'!$A$2:$A$92,0),MATCH('Ultima (Precision)'!$E53,'Ultima mCF Table'!$B$1:$D$1,0))*($F53*O$11)</f>
        <v>613.19999999999993</v>
      </c>
      <c r="P53" s="174">
        <f>INDEX('Ultima mCF Table'!$B$2:$D$92,MATCH('Ultima (Precision)'!$D$6,'Ultima mCF Table'!$A$2:$A$92,0),MATCH('Ultima (Precision)'!$E53,'Ultima mCF Table'!$B$1:$D$1,0))*($F53*P$11)</f>
        <v>664.30000000000007</v>
      </c>
      <c r="Q53" s="174">
        <f>INDEX('Ultima mCF Table'!$B$2:$D$92,MATCH('Ultima (Precision)'!$D$6,'Ultima mCF Table'!$A$2:$A$92,0),MATCH('Ultima (Precision)'!$E53,'Ultima mCF Table'!$B$1:$D$1,0))*($F53*Q$11)</f>
        <v>715.4</v>
      </c>
      <c r="R53" s="174">
        <f>INDEX('Ultima mCF Table'!$B$2:$D$92,MATCH('Ultima (Precision)'!$D$6,'Ultima mCF Table'!$A$2:$A$92,0),MATCH('Ultima (Precision)'!$E53,'Ultima mCF Table'!$B$1:$D$1,0))*($F53*R$11)</f>
        <v>766.5</v>
      </c>
      <c r="S53" s="174">
        <f>INDEX('Ultima mCF Table'!$B$2:$D$92,MATCH('Ultima (Precision)'!$D$6,'Ultima mCF Table'!$A$2:$A$92,0),MATCH('Ultima (Precision)'!$E53,'Ultima mCF Table'!$B$1:$D$1,0))*($F53*S$11)</f>
        <v>817.6</v>
      </c>
      <c r="T53" s="174">
        <f>INDEX('Ultima mCF Table'!$B$2:$D$92,MATCH('Ultima (Precision)'!$D$6,'Ultima mCF Table'!$A$2:$A$92,0),MATCH('Ultima (Precision)'!$E53,'Ultima mCF Table'!$B$1:$D$1,0))*($F53*T$11)</f>
        <v>868.69999999999993</v>
      </c>
      <c r="U53" s="174">
        <f>INDEX('Ultima mCF Table'!$B$2:$D$92,MATCH('Ultima (Precision)'!$D$6,'Ultima mCF Table'!$A$2:$A$92,0),MATCH('Ultima (Precision)'!$E53,'Ultima mCF Table'!$B$1:$D$1,0))*($F53*U$11)</f>
        <v>919.80000000000007</v>
      </c>
      <c r="V53" s="174">
        <f>INDEX('Ultima mCF Table'!$B$2:$D$92,MATCH('Ultima (Precision)'!$D$6,'Ultima mCF Table'!$A$2:$A$92,0),MATCH('Ultima (Precision)'!$E53,'Ultima mCF Table'!$B$1:$D$1,0))*($F53*V$11)</f>
        <v>970.9</v>
      </c>
      <c r="W53" s="174">
        <f>INDEX('Ultima mCF Table'!$B$2:$D$92,MATCH('Ultima (Precision)'!$D$6,'Ultima mCF Table'!$A$2:$A$92,0),MATCH('Ultima (Precision)'!$E53,'Ultima mCF Table'!$B$1:$D$1,0))*($F53*W$11)</f>
        <v>1022</v>
      </c>
      <c r="X53" s="174">
        <f>INDEX('Ultima mCF Table'!$B$2:$D$92,MATCH('Ultima (Precision)'!$D$6,'Ultima mCF Table'!$A$2:$A$92,0),MATCH('Ultima (Precision)'!$E53,'Ultima mCF Table'!$B$1:$D$1,0))*($F53*X$11)</f>
        <v>1073.1000000000001</v>
      </c>
      <c r="Y53" s="174">
        <f>INDEX('Ultima mCF Table'!$B$2:$D$92,MATCH('Ultima (Precision)'!$D$6,'Ultima mCF Table'!$A$2:$A$92,0),MATCH('Ultima (Precision)'!$E53,'Ultima mCF Table'!$B$1:$D$1,0))*($F53*Y$11)</f>
        <v>1124.2</v>
      </c>
      <c r="Z53" s="174">
        <f>INDEX('Ultima mCF Table'!$B$2:$D$92,MATCH('Ultima (Precision)'!$D$6,'Ultima mCF Table'!$A$2:$A$92,0),MATCH('Ultima (Precision)'!$E53,'Ultima mCF Table'!$B$1:$D$1,0))*($F53*Z$11)</f>
        <v>1175.3</v>
      </c>
      <c r="AA53" s="174">
        <f>INDEX('Ultima mCF Table'!$B$2:$D$92,MATCH('Ultima (Precision)'!$D$6,'Ultima mCF Table'!$A$2:$A$92,0),MATCH('Ultima (Precision)'!$E53,'Ultima mCF Table'!$B$1:$D$1,0))*($F53*AA$11)</f>
        <v>1226.3999999999999</v>
      </c>
      <c r="AB53" s="174">
        <f>INDEX('Ultima mCF Table'!$B$2:$D$92,MATCH('Ultima (Precision)'!$D$6,'Ultima mCF Table'!$A$2:$A$92,0),MATCH('Ultima (Precision)'!$E53,'Ultima mCF Table'!$B$1:$D$1,0))*($F53*AB$11)</f>
        <v>1277.5</v>
      </c>
      <c r="AC53" s="174">
        <f>INDEX('Ultima mCF Table'!$B$2:$D$92,MATCH('Ultima (Precision)'!$D$6,'Ultima mCF Table'!$A$2:$A$92,0),MATCH('Ultima (Precision)'!$E53,'Ultima mCF Table'!$B$1:$D$1,0))*($F53*AC$11)</f>
        <v>1328.6000000000001</v>
      </c>
      <c r="AD53" s="178">
        <f>INDEX('Ultima mCF Table'!$B$2:$D$92,MATCH('Ultima (Precision)'!$D$6,'Ultima mCF Table'!$A$2:$A$92,0),MATCH('Ultima (Precision)'!$E53,'Ultima mCF Table'!$B$1:$D$1,0))*($F53*AD$11)</f>
        <v>1379.7</v>
      </c>
    </row>
    <row r="54" spans="1:30" x14ac:dyDescent="0.2">
      <c r="A54" s="351">
        <v>3</v>
      </c>
      <c r="B54" s="351">
        <v>215</v>
      </c>
      <c r="C54" s="351">
        <v>420</v>
      </c>
      <c r="D54" s="351" t="s">
        <v>67</v>
      </c>
      <c r="E54" s="351" t="s">
        <v>72</v>
      </c>
      <c r="F54" s="352">
        <v>838</v>
      </c>
      <c r="G54" s="353"/>
      <c r="H54" s="177">
        <f>INDEX('Ultima mCF Table'!$B$2:$D$92,MATCH('Ultima (Precision)'!$D$6,'Ultima mCF Table'!$A$2:$A$92,0),MATCH('Ultima (Precision)'!$E54,'Ultima mCF Table'!$B$1:$D$1,0))*($F54*H$11)</f>
        <v>419</v>
      </c>
      <c r="I54" s="174">
        <f>INDEX('Ultima mCF Table'!$B$2:$D$92,MATCH('Ultima (Precision)'!$D$6,'Ultima mCF Table'!$A$2:$A$92,0),MATCH('Ultima (Precision)'!$E54,'Ultima mCF Table'!$B$1:$D$1,0))*($F54*I$11)</f>
        <v>502.79999999999995</v>
      </c>
      <c r="J54" s="174">
        <f>INDEX('Ultima mCF Table'!$B$2:$D$92,MATCH('Ultima (Precision)'!$D$6,'Ultima mCF Table'!$A$2:$A$92,0),MATCH('Ultima (Precision)'!$E54,'Ultima mCF Table'!$B$1:$D$1,0))*($F54*J$11)</f>
        <v>586.59999999999991</v>
      </c>
      <c r="K54" s="174">
        <f>INDEX('Ultima mCF Table'!$B$2:$D$92,MATCH('Ultima (Precision)'!$D$6,'Ultima mCF Table'!$A$2:$A$92,0),MATCH('Ultima (Precision)'!$E54,'Ultima mCF Table'!$B$1:$D$1,0))*($F54*K$11)</f>
        <v>670.40000000000009</v>
      </c>
      <c r="L54" s="174">
        <f>INDEX('Ultima mCF Table'!$B$2:$D$92,MATCH('Ultima (Precision)'!$D$6,'Ultima mCF Table'!$A$2:$A$92,0),MATCH('Ultima (Precision)'!$E54,'Ultima mCF Table'!$B$1:$D$1,0))*($F54*L$11)</f>
        <v>754.2</v>
      </c>
      <c r="M54" s="174">
        <f>INDEX('Ultima mCF Table'!$B$2:$D$92,MATCH('Ultima (Precision)'!$D$6,'Ultima mCF Table'!$A$2:$A$92,0),MATCH('Ultima (Precision)'!$E54,'Ultima mCF Table'!$B$1:$D$1,0))*($F54*M$11)</f>
        <v>838</v>
      </c>
      <c r="N54" s="174">
        <f>INDEX('Ultima mCF Table'!$B$2:$D$92,MATCH('Ultima (Precision)'!$D$6,'Ultima mCF Table'!$A$2:$A$92,0),MATCH('Ultima (Precision)'!$E54,'Ultima mCF Table'!$B$1:$D$1,0))*($F54*N$11)</f>
        <v>921.80000000000007</v>
      </c>
      <c r="O54" s="174">
        <f>INDEX('Ultima mCF Table'!$B$2:$D$92,MATCH('Ultima (Precision)'!$D$6,'Ultima mCF Table'!$A$2:$A$92,0),MATCH('Ultima (Precision)'!$E54,'Ultima mCF Table'!$B$1:$D$1,0))*($F54*O$11)</f>
        <v>1005.5999999999999</v>
      </c>
      <c r="P54" s="174">
        <f>INDEX('Ultima mCF Table'!$B$2:$D$92,MATCH('Ultima (Precision)'!$D$6,'Ultima mCF Table'!$A$2:$A$92,0),MATCH('Ultima (Precision)'!$E54,'Ultima mCF Table'!$B$1:$D$1,0))*($F54*P$11)</f>
        <v>1089.4000000000001</v>
      </c>
      <c r="Q54" s="174">
        <f>INDEX('Ultima mCF Table'!$B$2:$D$92,MATCH('Ultima (Precision)'!$D$6,'Ultima mCF Table'!$A$2:$A$92,0),MATCH('Ultima (Precision)'!$E54,'Ultima mCF Table'!$B$1:$D$1,0))*($F54*Q$11)</f>
        <v>1173.1999999999998</v>
      </c>
      <c r="R54" s="174">
        <f>INDEX('Ultima mCF Table'!$B$2:$D$92,MATCH('Ultima (Precision)'!$D$6,'Ultima mCF Table'!$A$2:$A$92,0),MATCH('Ultima (Precision)'!$E54,'Ultima mCF Table'!$B$1:$D$1,0))*($F54*R$11)</f>
        <v>1257</v>
      </c>
      <c r="S54" s="174">
        <f>INDEX('Ultima mCF Table'!$B$2:$D$92,MATCH('Ultima (Precision)'!$D$6,'Ultima mCF Table'!$A$2:$A$92,0),MATCH('Ultima (Precision)'!$E54,'Ultima mCF Table'!$B$1:$D$1,0))*($F54*S$11)</f>
        <v>1340.8000000000002</v>
      </c>
      <c r="T54" s="174">
        <f>INDEX('Ultima mCF Table'!$B$2:$D$92,MATCH('Ultima (Precision)'!$D$6,'Ultima mCF Table'!$A$2:$A$92,0),MATCH('Ultima (Precision)'!$E54,'Ultima mCF Table'!$B$1:$D$1,0))*($F54*T$11)</f>
        <v>1424.6</v>
      </c>
      <c r="U54" s="174">
        <f>INDEX('Ultima mCF Table'!$B$2:$D$92,MATCH('Ultima (Precision)'!$D$6,'Ultima mCF Table'!$A$2:$A$92,0),MATCH('Ultima (Precision)'!$E54,'Ultima mCF Table'!$B$1:$D$1,0))*($F54*U$11)</f>
        <v>1508.4</v>
      </c>
      <c r="V54" s="174">
        <f>INDEX('Ultima mCF Table'!$B$2:$D$92,MATCH('Ultima (Precision)'!$D$6,'Ultima mCF Table'!$A$2:$A$92,0),MATCH('Ultima (Precision)'!$E54,'Ultima mCF Table'!$B$1:$D$1,0))*($F54*V$11)</f>
        <v>1592.1999999999998</v>
      </c>
      <c r="W54" s="174">
        <f>INDEX('Ultima mCF Table'!$B$2:$D$92,MATCH('Ultima (Precision)'!$D$6,'Ultima mCF Table'!$A$2:$A$92,0),MATCH('Ultima (Precision)'!$E54,'Ultima mCF Table'!$B$1:$D$1,0))*($F54*W$11)</f>
        <v>1676</v>
      </c>
      <c r="X54" s="174">
        <f>INDEX('Ultima mCF Table'!$B$2:$D$92,MATCH('Ultima (Precision)'!$D$6,'Ultima mCF Table'!$A$2:$A$92,0),MATCH('Ultima (Precision)'!$E54,'Ultima mCF Table'!$B$1:$D$1,0))*($F54*X$11)</f>
        <v>1759.8000000000002</v>
      </c>
      <c r="Y54" s="174">
        <f>INDEX('Ultima mCF Table'!$B$2:$D$92,MATCH('Ultima (Precision)'!$D$6,'Ultima mCF Table'!$A$2:$A$92,0),MATCH('Ultima (Precision)'!$E54,'Ultima mCF Table'!$B$1:$D$1,0))*($F54*Y$11)</f>
        <v>1843.6000000000001</v>
      </c>
      <c r="Z54" s="174">
        <f>INDEX('Ultima mCF Table'!$B$2:$D$92,MATCH('Ultima (Precision)'!$D$6,'Ultima mCF Table'!$A$2:$A$92,0),MATCH('Ultima (Precision)'!$E54,'Ultima mCF Table'!$B$1:$D$1,0))*($F54*Z$11)</f>
        <v>1927.3999999999999</v>
      </c>
      <c r="AA54" s="174">
        <f>INDEX('Ultima mCF Table'!$B$2:$D$92,MATCH('Ultima (Precision)'!$D$6,'Ultima mCF Table'!$A$2:$A$92,0),MATCH('Ultima (Precision)'!$E54,'Ultima mCF Table'!$B$1:$D$1,0))*($F54*AA$11)</f>
        <v>2011.1999999999998</v>
      </c>
      <c r="AB54" s="174">
        <f>INDEX('Ultima mCF Table'!$B$2:$D$92,MATCH('Ultima (Precision)'!$D$6,'Ultima mCF Table'!$A$2:$A$92,0),MATCH('Ultima (Precision)'!$E54,'Ultima mCF Table'!$B$1:$D$1,0))*($F54*AB$11)</f>
        <v>2095</v>
      </c>
      <c r="AC54" s="174">
        <f>INDEX('Ultima mCF Table'!$B$2:$D$92,MATCH('Ultima (Precision)'!$D$6,'Ultima mCF Table'!$A$2:$A$92,0),MATCH('Ultima (Precision)'!$E54,'Ultima mCF Table'!$B$1:$D$1,0))*($F54*AC$11)</f>
        <v>2178.8000000000002</v>
      </c>
      <c r="AD54" s="178">
        <f>INDEX('Ultima mCF Table'!$B$2:$D$92,MATCH('Ultima (Precision)'!$D$6,'Ultima mCF Table'!$A$2:$A$92,0),MATCH('Ultima (Precision)'!$E54,'Ultima mCF Table'!$B$1:$D$1,0))*($F54*AD$11)</f>
        <v>2262.6000000000004</v>
      </c>
    </row>
    <row r="55" spans="1:30" x14ac:dyDescent="0.2">
      <c r="A55" s="351">
        <v>3</v>
      </c>
      <c r="B55" s="351">
        <v>215</v>
      </c>
      <c r="C55" s="351">
        <v>420</v>
      </c>
      <c r="D55" s="351" t="s">
        <v>68</v>
      </c>
      <c r="E55" s="351" t="s">
        <v>72</v>
      </c>
      <c r="F55" s="352">
        <v>1097</v>
      </c>
      <c r="G55" s="353"/>
      <c r="H55" s="177">
        <f>INDEX('Ultima mCF Table'!$B$2:$D$92,MATCH('Ultima (Precision)'!$D$6,'Ultima mCF Table'!$A$2:$A$92,0),MATCH('Ultima (Precision)'!$E55,'Ultima mCF Table'!$B$1:$D$1,0))*($F55*H$11)</f>
        <v>548.5</v>
      </c>
      <c r="I55" s="174">
        <f>INDEX('Ultima mCF Table'!$B$2:$D$92,MATCH('Ultima (Precision)'!$D$6,'Ultima mCF Table'!$A$2:$A$92,0),MATCH('Ultima (Precision)'!$E55,'Ultima mCF Table'!$B$1:$D$1,0))*($F55*I$11)</f>
        <v>658.19999999999993</v>
      </c>
      <c r="J55" s="174">
        <f>INDEX('Ultima mCF Table'!$B$2:$D$92,MATCH('Ultima (Precision)'!$D$6,'Ultima mCF Table'!$A$2:$A$92,0),MATCH('Ultima (Precision)'!$E55,'Ultima mCF Table'!$B$1:$D$1,0))*($F55*J$11)</f>
        <v>767.9</v>
      </c>
      <c r="K55" s="174">
        <f>INDEX('Ultima mCF Table'!$B$2:$D$92,MATCH('Ultima (Precision)'!$D$6,'Ultima mCF Table'!$A$2:$A$92,0),MATCH('Ultima (Precision)'!$E55,'Ultima mCF Table'!$B$1:$D$1,0))*($F55*K$11)</f>
        <v>877.6</v>
      </c>
      <c r="L55" s="174">
        <f>INDEX('Ultima mCF Table'!$B$2:$D$92,MATCH('Ultima (Precision)'!$D$6,'Ultima mCF Table'!$A$2:$A$92,0),MATCH('Ultima (Precision)'!$E55,'Ultima mCF Table'!$B$1:$D$1,0))*($F55*L$11)</f>
        <v>987.30000000000007</v>
      </c>
      <c r="M55" s="174">
        <f>INDEX('Ultima mCF Table'!$B$2:$D$92,MATCH('Ultima (Precision)'!$D$6,'Ultima mCF Table'!$A$2:$A$92,0),MATCH('Ultima (Precision)'!$E55,'Ultima mCF Table'!$B$1:$D$1,0))*($F55*M$11)</f>
        <v>1097</v>
      </c>
      <c r="N55" s="174">
        <f>INDEX('Ultima mCF Table'!$B$2:$D$92,MATCH('Ultima (Precision)'!$D$6,'Ultima mCF Table'!$A$2:$A$92,0),MATCH('Ultima (Precision)'!$E55,'Ultima mCF Table'!$B$1:$D$1,0))*($F55*N$11)</f>
        <v>1206.7</v>
      </c>
      <c r="O55" s="174">
        <f>INDEX('Ultima mCF Table'!$B$2:$D$92,MATCH('Ultima (Precision)'!$D$6,'Ultima mCF Table'!$A$2:$A$92,0),MATCH('Ultima (Precision)'!$E55,'Ultima mCF Table'!$B$1:$D$1,0))*($F55*O$11)</f>
        <v>1316.3999999999999</v>
      </c>
      <c r="P55" s="174">
        <f>INDEX('Ultima mCF Table'!$B$2:$D$92,MATCH('Ultima (Precision)'!$D$6,'Ultima mCF Table'!$A$2:$A$92,0),MATCH('Ultima (Precision)'!$E55,'Ultima mCF Table'!$B$1:$D$1,0))*($F55*P$11)</f>
        <v>1426.1000000000001</v>
      </c>
      <c r="Q55" s="174">
        <f>INDEX('Ultima mCF Table'!$B$2:$D$92,MATCH('Ultima (Precision)'!$D$6,'Ultima mCF Table'!$A$2:$A$92,0),MATCH('Ultima (Precision)'!$E55,'Ultima mCF Table'!$B$1:$D$1,0))*($F55*Q$11)</f>
        <v>1535.8</v>
      </c>
      <c r="R55" s="174">
        <f>INDEX('Ultima mCF Table'!$B$2:$D$92,MATCH('Ultima (Precision)'!$D$6,'Ultima mCF Table'!$A$2:$A$92,0),MATCH('Ultima (Precision)'!$E55,'Ultima mCF Table'!$B$1:$D$1,0))*($F55*R$11)</f>
        <v>1645.5</v>
      </c>
      <c r="S55" s="174">
        <f>INDEX('Ultima mCF Table'!$B$2:$D$92,MATCH('Ultima (Precision)'!$D$6,'Ultima mCF Table'!$A$2:$A$92,0),MATCH('Ultima (Precision)'!$E55,'Ultima mCF Table'!$B$1:$D$1,0))*($F55*S$11)</f>
        <v>1755.2</v>
      </c>
      <c r="T55" s="174">
        <f>INDEX('Ultima mCF Table'!$B$2:$D$92,MATCH('Ultima (Precision)'!$D$6,'Ultima mCF Table'!$A$2:$A$92,0),MATCH('Ultima (Precision)'!$E55,'Ultima mCF Table'!$B$1:$D$1,0))*($F55*T$11)</f>
        <v>1864.8999999999999</v>
      </c>
      <c r="U55" s="174">
        <f>INDEX('Ultima mCF Table'!$B$2:$D$92,MATCH('Ultima (Precision)'!$D$6,'Ultima mCF Table'!$A$2:$A$92,0),MATCH('Ultima (Precision)'!$E55,'Ultima mCF Table'!$B$1:$D$1,0))*($F55*U$11)</f>
        <v>1974.6000000000001</v>
      </c>
      <c r="V55" s="174">
        <f>INDEX('Ultima mCF Table'!$B$2:$D$92,MATCH('Ultima (Precision)'!$D$6,'Ultima mCF Table'!$A$2:$A$92,0),MATCH('Ultima (Precision)'!$E55,'Ultima mCF Table'!$B$1:$D$1,0))*($F55*V$11)</f>
        <v>2084.2999999999997</v>
      </c>
      <c r="W55" s="174">
        <f>INDEX('Ultima mCF Table'!$B$2:$D$92,MATCH('Ultima (Precision)'!$D$6,'Ultima mCF Table'!$A$2:$A$92,0),MATCH('Ultima (Precision)'!$E55,'Ultima mCF Table'!$B$1:$D$1,0))*($F55*W$11)</f>
        <v>2194</v>
      </c>
      <c r="X55" s="174">
        <f>INDEX('Ultima mCF Table'!$B$2:$D$92,MATCH('Ultima (Precision)'!$D$6,'Ultima mCF Table'!$A$2:$A$92,0),MATCH('Ultima (Precision)'!$E55,'Ultima mCF Table'!$B$1:$D$1,0))*($F55*X$11)</f>
        <v>2303.7000000000003</v>
      </c>
      <c r="Y55" s="174">
        <f>INDEX('Ultima mCF Table'!$B$2:$D$92,MATCH('Ultima (Precision)'!$D$6,'Ultima mCF Table'!$A$2:$A$92,0),MATCH('Ultima (Precision)'!$E55,'Ultima mCF Table'!$B$1:$D$1,0))*($F55*Y$11)</f>
        <v>2413.4</v>
      </c>
      <c r="Z55" s="174">
        <f>INDEX('Ultima mCF Table'!$B$2:$D$92,MATCH('Ultima (Precision)'!$D$6,'Ultima mCF Table'!$A$2:$A$92,0),MATCH('Ultima (Precision)'!$E55,'Ultima mCF Table'!$B$1:$D$1,0))*($F55*Z$11)</f>
        <v>2523.1</v>
      </c>
      <c r="AA55" s="174">
        <f>INDEX('Ultima mCF Table'!$B$2:$D$92,MATCH('Ultima (Precision)'!$D$6,'Ultima mCF Table'!$A$2:$A$92,0),MATCH('Ultima (Precision)'!$E55,'Ultima mCF Table'!$B$1:$D$1,0))*($F55*AA$11)</f>
        <v>2632.7999999999997</v>
      </c>
      <c r="AB55" s="174">
        <f>INDEX('Ultima mCF Table'!$B$2:$D$92,MATCH('Ultima (Precision)'!$D$6,'Ultima mCF Table'!$A$2:$A$92,0),MATCH('Ultima (Precision)'!$E55,'Ultima mCF Table'!$B$1:$D$1,0))*($F55*AB$11)</f>
        <v>2742.5</v>
      </c>
      <c r="AC55" s="174">
        <f>INDEX('Ultima mCF Table'!$B$2:$D$92,MATCH('Ultima (Precision)'!$D$6,'Ultima mCF Table'!$A$2:$A$92,0),MATCH('Ultima (Precision)'!$E55,'Ultima mCF Table'!$B$1:$D$1,0))*($F55*AC$11)</f>
        <v>2852.2000000000003</v>
      </c>
      <c r="AD55" s="178">
        <f>INDEX('Ultima mCF Table'!$B$2:$D$92,MATCH('Ultima (Precision)'!$D$6,'Ultima mCF Table'!$A$2:$A$92,0),MATCH('Ultima (Precision)'!$E55,'Ultima mCF Table'!$B$1:$D$1,0))*($F55*AD$11)</f>
        <v>2961.9</v>
      </c>
    </row>
    <row r="56" spans="1:30" x14ac:dyDescent="0.2">
      <c r="A56" s="351">
        <v>3</v>
      </c>
      <c r="B56" s="351">
        <v>288</v>
      </c>
      <c r="C56" s="351">
        <v>490</v>
      </c>
      <c r="D56" s="351" t="s">
        <v>65</v>
      </c>
      <c r="E56" s="351" t="s">
        <v>72</v>
      </c>
      <c r="F56" s="352">
        <v>479</v>
      </c>
      <c r="G56" s="353"/>
      <c r="H56" s="177">
        <f>INDEX('Ultima mCF Table'!$B$2:$D$92,MATCH('Ultima (Precision)'!$D$6,'Ultima mCF Table'!$A$2:$A$92,0),MATCH('Ultima (Precision)'!$E56,'Ultima mCF Table'!$B$1:$D$1,0))*($F56*H$11)</f>
        <v>239.5</v>
      </c>
      <c r="I56" s="174">
        <f>INDEX('Ultima mCF Table'!$B$2:$D$92,MATCH('Ultima (Precision)'!$D$6,'Ultima mCF Table'!$A$2:$A$92,0),MATCH('Ultima (Precision)'!$E56,'Ultima mCF Table'!$B$1:$D$1,0))*($F56*I$11)</f>
        <v>287.39999999999998</v>
      </c>
      <c r="J56" s="174">
        <f>INDEX('Ultima mCF Table'!$B$2:$D$92,MATCH('Ultima (Precision)'!$D$6,'Ultima mCF Table'!$A$2:$A$92,0),MATCH('Ultima (Precision)'!$E56,'Ultima mCF Table'!$B$1:$D$1,0))*($F56*J$11)</f>
        <v>335.29999999999995</v>
      </c>
      <c r="K56" s="174">
        <f>INDEX('Ultima mCF Table'!$B$2:$D$92,MATCH('Ultima (Precision)'!$D$6,'Ultima mCF Table'!$A$2:$A$92,0),MATCH('Ultima (Precision)'!$E56,'Ultima mCF Table'!$B$1:$D$1,0))*($F56*K$11)</f>
        <v>383.20000000000005</v>
      </c>
      <c r="L56" s="174">
        <f>INDEX('Ultima mCF Table'!$B$2:$D$92,MATCH('Ultima (Precision)'!$D$6,'Ultima mCF Table'!$A$2:$A$92,0),MATCH('Ultima (Precision)'!$E56,'Ultima mCF Table'!$B$1:$D$1,0))*($F56*L$11)</f>
        <v>431.1</v>
      </c>
      <c r="M56" s="174">
        <f>INDEX('Ultima mCF Table'!$B$2:$D$92,MATCH('Ultima (Precision)'!$D$6,'Ultima mCF Table'!$A$2:$A$92,0),MATCH('Ultima (Precision)'!$E56,'Ultima mCF Table'!$B$1:$D$1,0))*($F56*M$11)</f>
        <v>479</v>
      </c>
      <c r="N56" s="174">
        <f>INDEX('Ultima mCF Table'!$B$2:$D$92,MATCH('Ultima (Precision)'!$D$6,'Ultima mCF Table'!$A$2:$A$92,0),MATCH('Ultima (Precision)'!$E56,'Ultima mCF Table'!$B$1:$D$1,0))*($F56*N$11)</f>
        <v>526.90000000000009</v>
      </c>
      <c r="O56" s="174">
        <f>INDEX('Ultima mCF Table'!$B$2:$D$92,MATCH('Ultima (Precision)'!$D$6,'Ultima mCF Table'!$A$2:$A$92,0),MATCH('Ultima (Precision)'!$E56,'Ultima mCF Table'!$B$1:$D$1,0))*($F56*O$11)</f>
        <v>574.79999999999995</v>
      </c>
      <c r="P56" s="174">
        <f>INDEX('Ultima mCF Table'!$B$2:$D$92,MATCH('Ultima (Precision)'!$D$6,'Ultima mCF Table'!$A$2:$A$92,0),MATCH('Ultima (Precision)'!$E56,'Ultima mCF Table'!$B$1:$D$1,0))*($F56*P$11)</f>
        <v>622.70000000000005</v>
      </c>
      <c r="Q56" s="174">
        <f>INDEX('Ultima mCF Table'!$B$2:$D$92,MATCH('Ultima (Precision)'!$D$6,'Ultima mCF Table'!$A$2:$A$92,0),MATCH('Ultima (Precision)'!$E56,'Ultima mCF Table'!$B$1:$D$1,0))*($F56*Q$11)</f>
        <v>670.59999999999991</v>
      </c>
      <c r="R56" s="174">
        <f>INDEX('Ultima mCF Table'!$B$2:$D$92,MATCH('Ultima (Precision)'!$D$6,'Ultima mCF Table'!$A$2:$A$92,0),MATCH('Ultima (Precision)'!$E56,'Ultima mCF Table'!$B$1:$D$1,0))*($F56*R$11)</f>
        <v>718.5</v>
      </c>
      <c r="S56" s="174">
        <f>INDEX('Ultima mCF Table'!$B$2:$D$92,MATCH('Ultima (Precision)'!$D$6,'Ultima mCF Table'!$A$2:$A$92,0),MATCH('Ultima (Precision)'!$E56,'Ultima mCF Table'!$B$1:$D$1,0))*($F56*S$11)</f>
        <v>766.40000000000009</v>
      </c>
      <c r="T56" s="174">
        <f>INDEX('Ultima mCF Table'!$B$2:$D$92,MATCH('Ultima (Precision)'!$D$6,'Ultima mCF Table'!$A$2:$A$92,0),MATCH('Ultima (Precision)'!$E56,'Ultima mCF Table'!$B$1:$D$1,0))*($F56*T$11)</f>
        <v>814.3</v>
      </c>
      <c r="U56" s="174">
        <f>INDEX('Ultima mCF Table'!$B$2:$D$92,MATCH('Ultima (Precision)'!$D$6,'Ultima mCF Table'!$A$2:$A$92,0),MATCH('Ultima (Precision)'!$E56,'Ultima mCF Table'!$B$1:$D$1,0))*($F56*U$11)</f>
        <v>862.2</v>
      </c>
      <c r="V56" s="174">
        <f>INDEX('Ultima mCF Table'!$B$2:$D$92,MATCH('Ultima (Precision)'!$D$6,'Ultima mCF Table'!$A$2:$A$92,0),MATCH('Ultima (Precision)'!$E56,'Ultima mCF Table'!$B$1:$D$1,0))*($F56*V$11)</f>
        <v>910.09999999999991</v>
      </c>
      <c r="W56" s="174">
        <f>INDEX('Ultima mCF Table'!$B$2:$D$92,MATCH('Ultima (Precision)'!$D$6,'Ultima mCF Table'!$A$2:$A$92,0),MATCH('Ultima (Precision)'!$E56,'Ultima mCF Table'!$B$1:$D$1,0))*($F56*W$11)</f>
        <v>958</v>
      </c>
      <c r="X56" s="174">
        <f>INDEX('Ultima mCF Table'!$B$2:$D$92,MATCH('Ultima (Precision)'!$D$6,'Ultima mCF Table'!$A$2:$A$92,0),MATCH('Ultima (Precision)'!$E56,'Ultima mCF Table'!$B$1:$D$1,0))*($F56*X$11)</f>
        <v>1005.9000000000001</v>
      </c>
      <c r="Y56" s="174">
        <f>INDEX('Ultima mCF Table'!$B$2:$D$92,MATCH('Ultima (Precision)'!$D$6,'Ultima mCF Table'!$A$2:$A$92,0),MATCH('Ultima (Precision)'!$E56,'Ultima mCF Table'!$B$1:$D$1,0))*($F56*Y$11)</f>
        <v>1053.8000000000002</v>
      </c>
      <c r="Z56" s="174">
        <f>INDEX('Ultima mCF Table'!$B$2:$D$92,MATCH('Ultima (Precision)'!$D$6,'Ultima mCF Table'!$A$2:$A$92,0),MATCH('Ultima (Precision)'!$E56,'Ultima mCF Table'!$B$1:$D$1,0))*($F56*Z$11)</f>
        <v>1101.6999999999998</v>
      </c>
      <c r="AA56" s="174">
        <f>INDEX('Ultima mCF Table'!$B$2:$D$92,MATCH('Ultima (Precision)'!$D$6,'Ultima mCF Table'!$A$2:$A$92,0),MATCH('Ultima (Precision)'!$E56,'Ultima mCF Table'!$B$1:$D$1,0))*($F56*AA$11)</f>
        <v>1149.5999999999999</v>
      </c>
      <c r="AB56" s="174">
        <f>INDEX('Ultima mCF Table'!$B$2:$D$92,MATCH('Ultima (Precision)'!$D$6,'Ultima mCF Table'!$A$2:$A$92,0),MATCH('Ultima (Precision)'!$E56,'Ultima mCF Table'!$B$1:$D$1,0))*($F56*AB$11)</f>
        <v>1197.5</v>
      </c>
      <c r="AC56" s="174">
        <f>INDEX('Ultima mCF Table'!$B$2:$D$92,MATCH('Ultima (Precision)'!$D$6,'Ultima mCF Table'!$A$2:$A$92,0),MATCH('Ultima (Precision)'!$E56,'Ultima mCF Table'!$B$1:$D$1,0))*($F56*AC$11)</f>
        <v>1245.4000000000001</v>
      </c>
      <c r="AD56" s="178">
        <f>INDEX('Ultima mCF Table'!$B$2:$D$92,MATCH('Ultima (Precision)'!$D$6,'Ultima mCF Table'!$A$2:$A$92,0),MATCH('Ultima (Precision)'!$E56,'Ultima mCF Table'!$B$1:$D$1,0))*($F56*AD$11)</f>
        <v>1293.3000000000002</v>
      </c>
    </row>
    <row r="57" spans="1:30" x14ac:dyDescent="0.2">
      <c r="A57" s="351">
        <v>3</v>
      </c>
      <c r="B57" s="351">
        <v>288</v>
      </c>
      <c r="C57" s="351">
        <v>490</v>
      </c>
      <c r="D57" s="351" t="s">
        <v>66</v>
      </c>
      <c r="E57" s="351" t="s">
        <v>72</v>
      </c>
      <c r="F57" s="352">
        <v>660</v>
      </c>
      <c r="G57" s="353"/>
      <c r="H57" s="177">
        <f>INDEX('Ultima mCF Table'!$B$2:$D$92,MATCH('Ultima (Precision)'!$D$6,'Ultima mCF Table'!$A$2:$A$92,0),MATCH('Ultima (Precision)'!$E57,'Ultima mCF Table'!$B$1:$D$1,0))*($F57*H$11)</f>
        <v>330</v>
      </c>
      <c r="I57" s="174">
        <f>INDEX('Ultima mCF Table'!$B$2:$D$92,MATCH('Ultima (Precision)'!$D$6,'Ultima mCF Table'!$A$2:$A$92,0),MATCH('Ultima (Precision)'!$E57,'Ultima mCF Table'!$B$1:$D$1,0))*($F57*I$11)</f>
        <v>396</v>
      </c>
      <c r="J57" s="174">
        <f>INDEX('Ultima mCF Table'!$B$2:$D$92,MATCH('Ultima (Precision)'!$D$6,'Ultima mCF Table'!$A$2:$A$92,0),MATCH('Ultima (Precision)'!$E57,'Ultima mCF Table'!$B$1:$D$1,0))*($F57*J$11)</f>
        <v>461.99999999999994</v>
      </c>
      <c r="K57" s="174">
        <f>INDEX('Ultima mCF Table'!$B$2:$D$92,MATCH('Ultima (Precision)'!$D$6,'Ultima mCF Table'!$A$2:$A$92,0),MATCH('Ultima (Precision)'!$E57,'Ultima mCF Table'!$B$1:$D$1,0))*($F57*K$11)</f>
        <v>528</v>
      </c>
      <c r="L57" s="174">
        <f>INDEX('Ultima mCF Table'!$B$2:$D$92,MATCH('Ultima (Precision)'!$D$6,'Ultima mCF Table'!$A$2:$A$92,0),MATCH('Ultima (Precision)'!$E57,'Ultima mCF Table'!$B$1:$D$1,0))*($F57*L$11)</f>
        <v>594</v>
      </c>
      <c r="M57" s="174">
        <f>INDEX('Ultima mCF Table'!$B$2:$D$92,MATCH('Ultima (Precision)'!$D$6,'Ultima mCF Table'!$A$2:$A$92,0),MATCH('Ultima (Precision)'!$E57,'Ultima mCF Table'!$B$1:$D$1,0))*($F57*M$11)</f>
        <v>660</v>
      </c>
      <c r="N57" s="174">
        <f>INDEX('Ultima mCF Table'!$B$2:$D$92,MATCH('Ultima (Precision)'!$D$6,'Ultima mCF Table'!$A$2:$A$92,0),MATCH('Ultima (Precision)'!$E57,'Ultima mCF Table'!$B$1:$D$1,0))*($F57*N$11)</f>
        <v>726.00000000000011</v>
      </c>
      <c r="O57" s="174">
        <f>INDEX('Ultima mCF Table'!$B$2:$D$92,MATCH('Ultima (Precision)'!$D$6,'Ultima mCF Table'!$A$2:$A$92,0),MATCH('Ultima (Precision)'!$E57,'Ultima mCF Table'!$B$1:$D$1,0))*($F57*O$11)</f>
        <v>792</v>
      </c>
      <c r="P57" s="174">
        <f>INDEX('Ultima mCF Table'!$B$2:$D$92,MATCH('Ultima (Precision)'!$D$6,'Ultima mCF Table'!$A$2:$A$92,0),MATCH('Ultima (Precision)'!$E57,'Ultima mCF Table'!$B$1:$D$1,0))*($F57*P$11)</f>
        <v>858</v>
      </c>
      <c r="Q57" s="174">
        <f>INDEX('Ultima mCF Table'!$B$2:$D$92,MATCH('Ultima (Precision)'!$D$6,'Ultima mCF Table'!$A$2:$A$92,0),MATCH('Ultima (Precision)'!$E57,'Ultima mCF Table'!$B$1:$D$1,0))*($F57*Q$11)</f>
        <v>923.99999999999989</v>
      </c>
      <c r="R57" s="174">
        <f>INDEX('Ultima mCF Table'!$B$2:$D$92,MATCH('Ultima (Precision)'!$D$6,'Ultima mCF Table'!$A$2:$A$92,0),MATCH('Ultima (Precision)'!$E57,'Ultima mCF Table'!$B$1:$D$1,0))*($F57*R$11)</f>
        <v>990</v>
      </c>
      <c r="S57" s="174">
        <f>INDEX('Ultima mCF Table'!$B$2:$D$92,MATCH('Ultima (Precision)'!$D$6,'Ultima mCF Table'!$A$2:$A$92,0),MATCH('Ultima (Precision)'!$E57,'Ultima mCF Table'!$B$1:$D$1,0))*($F57*S$11)</f>
        <v>1056</v>
      </c>
      <c r="T57" s="174">
        <f>INDEX('Ultima mCF Table'!$B$2:$D$92,MATCH('Ultima (Precision)'!$D$6,'Ultima mCF Table'!$A$2:$A$92,0),MATCH('Ultima (Precision)'!$E57,'Ultima mCF Table'!$B$1:$D$1,0))*($F57*T$11)</f>
        <v>1122</v>
      </c>
      <c r="U57" s="174">
        <f>INDEX('Ultima mCF Table'!$B$2:$D$92,MATCH('Ultima (Precision)'!$D$6,'Ultima mCF Table'!$A$2:$A$92,0),MATCH('Ultima (Precision)'!$E57,'Ultima mCF Table'!$B$1:$D$1,0))*($F57*U$11)</f>
        <v>1188</v>
      </c>
      <c r="V57" s="174">
        <f>INDEX('Ultima mCF Table'!$B$2:$D$92,MATCH('Ultima (Precision)'!$D$6,'Ultima mCF Table'!$A$2:$A$92,0),MATCH('Ultima (Precision)'!$E57,'Ultima mCF Table'!$B$1:$D$1,0))*($F57*V$11)</f>
        <v>1254</v>
      </c>
      <c r="W57" s="174">
        <f>INDEX('Ultima mCF Table'!$B$2:$D$92,MATCH('Ultima (Precision)'!$D$6,'Ultima mCF Table'!$A$2:$A$92,0),MATCH('Ultima (Precision)'!$E57,'Ultima mCF Table'!$B$1:$D$1,0))*($F57*W$11)</f>
        <v>1320</v>
      </c>
      <c r="X57" s="174">
        <f>INDEX('Ultima mCF Table'!$B$2:$D$92,MATCH('Ultima (Precision)'!$D$6,'Ultima mCF Table'!$A$2:$A$92,0),MATCH('Ultima (Precision)'!$E57,'Ultima mCF Table'!$B$1:$D$1,0))*($F57*X$11)</f>
        <v>1386</v>
      </c>
      <c r="Y57" s="174">
        <f>INDEX('Ultima mCF Table'!$B$2:$D$92,MATCH('Ultima (Precision)'!$D$6,'Ultima mCF Table'!$A$2:$A$92,0),MATCH('Ultima (Precision)'!$E57,'Ultima mCF Table'!$B$1:$D$1,0))*($F57*Y$11)</f>
        <v>1452.0000000000002</v>
      </c>
      <c r="Z57" s="174">
        <f>INDEX('Ultima mCF Table'!$B$2:$D$92,MATCH('Ultima (Precision)'!$D$6,'Ultima mCF Table'!$A$2:$A$92,0),MATCH('Ultima (Precision)'!$E57,'Ultima mCF Table'!$B$1:$D$1,0))*($F57*Z$11)</f>
        <v>1517.9999999999998</v>
      </c>
      <c r="AA57" s="174">
        <f>INDEX('Ultima mCF Table'!$B$2:$D$92,MATCH('Ultima (Precision)'!$D$6,'Ultima mCF Table'!$A$2:$A$92,0),MATCH('Ultima (Precision)'!$E57,'Ultima mCF Table'!$B$1:$D$1,0))*($F57*AA$11)</f>
        <v>1584</v>
      </c>
      <c r="AB57" s="174">
        <f>INDEX('Ultima mCF Table'!$B$2:$D$92,MATCH('Ultima (Precision)'!$D$6,'Ultima mCF Table'!$A$2:$A$92,0),MATCH('Ultima (Precision)'!$E57,'Ultima mCF Table'!$B$1:$D$1,0))*($F57*AB$11)</f>
        <v>1650</v>
      </c>
      <c r="AC57" s="174">
        <f>INDEX('Ultima mCF Table'!$B$2:$D$92,MATCH('Ultima (Precision)'!$D$6,'Ultima mCF Table'!$A$2:$A$92,0),MATCH('Ultima (Precision)'!$E57,'Ultima mCF Table'!$B$1:$D$1,0))*($F57*AC$11)</f>
        <v>1716</v>
      </c>
      <c r="AD57" s="178">
        <f>INDEX('Ultima mCF Table'!$B$2:$D$92,MATCH('Ultima (Precision)'!$D$6,'Ultima mCF Table'!$A$2:$A$92,0),MATCH('Ultima (Precision)'!$E57,'Ultima mCF Table'!$B$1:$D$1,0))*($F57*AD$11)</f>
        <v>1782.0000000000002</v>
      </c>
    </row>
    <row r="58" spans="1:30" x14ac:dyDescent="0.2">
      <c r="A58" s="351">
        <v>3</v>
      </c>
      <c r="B58" s="351">
        <v>288</v>
      </c>
      <c r="C58" s="351">
        <v>490</v>
      </c>
      <c r="D58" s="351" t="s">
        <v>67</v>
      </c>
      <c r="E58" s="351" t="s">
        <v>72</v>
      </c>
      <c r="F58" s="352">
        <v>1051</v>
      </c>
      <c r="G58" s="353"/>
      <c r="H58" s="177">
        <f>INDEX('Ultima mCF Table'!$B$2:$D$92,MATCH('Ultima (Precision)'!$D$6,'Ultima mCF Table'!$A$2:$A$92,0),MATCH('Ultima (Precision)'!$E58,'Ultima mCF Table'!$B$1:$D$1,0))*($F58*H$11)</f>
        <v>525.5</v>
      </c>
      <c r="I58" s="174">
        <f>INDEX('Ultima mCF Table'!$B$2:$D$92,MATCH('Ultima (Precision)'!$D$6,'Ultima mCF Table'!$A$2:$A$92,0),MATCH('Ultima (Precision)'!$E58,'Ultima mCF Table'!$B$1:$D$1,0))*($F58*I$11)</f>
        <v>630.6</v>
      </c>
      <c r="J58" s="174">
        <f>INDEX('Ultima mCF Table'!$B$2:$D$92,MATCH('Ultima (Precision)'!$D$6,'Ultima mCF Table'!$A$2:$A$92,0),MATCH('Ultima (Precision)'!$E58,'Ultima mCF Table'!$B$1:$D$1,0))*($F58*J$11)</f>
        <v>735.69999999999993</v>
      </c>
      <c r="K58" s="174">
        <f>INDEX('Ultima mCF Table'!$B$2:$D$92,MATCH('Ultima (Precision)'!$D$6,'Ultima mCF Table'!$A$2:$A$92,0),MATCH('Ultima (Precision)'!$E58,'Ultima mCF Table'!$B$1:$D$1,0))*($F58*K$11)</f>
        <v>840.80000000000007</v>
      </c>
      <c r="L58" s="174">
        <f>INDEX('Ultima mCF Table'!$B$2:$D$92,MATCH('Ultima (Precision)'!$D$6,'Ultima mCF Table'!$A$2:$A$92,0),MATCH('Ultima (Precision)'!$E58,'Ultima mCF Table'!$B$1:$D$1,0))*($F58*L$11)</f>
        <v>945.9</v>
      </c>
      <c r="M58" s="174">
        <f>INDEX('Ultima mCF Table'!$B$2:$D$92,MATCH('Ultima (Precision)'!$D$6,'Ultima mCF Table'!$A$2:$A$92,0),MATCH('Ultima (Precision)'!$E58,'Ultima mCF Table'!$B$1:$D$1,0))*($F58*M$11)</f>
        <v>1051</v>
      </c>
      <c r="N58" s="174">
        <f>INDEX('Ultima mCF Table'!$B$2:$D$92,MATCH('Ultima (Precision)'!$D$6,'Ultima mCF Table'!$A$2:$A$92,0),MATCH('Ultima (Precision)'!$E58,'Ultima mCF Table'!$B$1:$D$1,0))*($F58*N$11)</f>
        <v>1156.1000000000001</v>
      </c>
      <c r="O58" s="174">
        <f>INDEX('Ultima mCF Table'!$B$2:$D$92,MATCH('Ultima (Precision)'!$D$6,'Ultima mCF Table'!$A$2:$A$92,0),MATCH('Ultima (Precision)'!$E58,'Ultima mCF Table'!$B$1:$D$1,0))*($F58*O$11)</f>
        <v>1261.2</v>
      </c>
      <c r="P58" s="174">
        <f>INDEX('Ultima mCF Table'!$B$2:$D$92,MATCH('Ultima (Precision)'!$D$6,'Ultima mCF Table'!$A$2:$A$92,0),MATCH('Ultima (Precision)'!$E58,'Ultima mCF Table'!$B$1:$D$1,0))*($F58*P$11)</f>
        <v>1366.3</v>
      </c>
      <c r="Q58" s="174">
        <f>INDEX('Ultima mCF Table'!$B$2:$D$92,MATCH('Ultima (Precision)'!$D$6,'Ultima mCF Table'!$A$2:$A$92,0),MATCH('Ultima (Precision)'!$E58,'Ultima mCF Table'!$B$1:$D$1,0))*($F58*Q$11)</f>
        <v>1471.3999999999999</v>
      </c>
      <c r="R58" s="174">
        <f>INDEX('Ultima mCF Table'!$B$2:$D$92,MATCH('Ultima (Precision)'!$D$6,'Ultima mCF Table'!$A$2:$A$92,0),MATCH('Ultima (Precision)'!$E58,'Ultima mCF Table'!$B$1:$D$1,0))*($F58*R$11)</f>
        <v>1576.5</v>
      </c>
      <c r="S58" s="174">
        <f>INDEX('Ultima mCF Table'!$B$2:$D$92,MATCH('Ultima (Precision)'!$D$6,'Ultima mCF Table'!$A$2:$A$92,0),MATCH('Ultima (Precision)'!$E58,'Ultima mCF Table'!$B$1:$D$1,0))*($F58*S$11)</f>
        <v>1681.6000000000001</v>
      </c>
      <c r="T58" s="174">
        <f>INDEX('Ultima mCF Table'!$B$2:$D$92,MATCH('Ultima (Precision)'!$D$6,'Ultima mCF Table'!$A$2:$A$92,0),MATCH('Ultima (Precision)'!$E58,'Ultima mCF Table'!$B$1:$D$1,0))*($F58*T$11)</f>
        <v>1786.7</v>
      </c>
      <c r="U58" s="174">
        <f>INDEX('Ultima mCF Table'!$B$2:$D$92,MATCH('Ultima (Precision)'!$D$6,'Ultima mCF Table'!$A$2:$A$92,0),MATCH('Ultima (Precision)'!$E58,'Ultima mCF Table'!$B$1:$D$1,0))*($F58*U$11)</f>
        <v>1891.8</v>
      </c>
      <c r="V58" s="174">
        <f>INDEX('Ultima mCF Table'!$B$2:$D$92,MATCH('Ultima (Precision)'!$D$6,'Ultima mCF Table'!$A$2:$A$92,0),MATCH('Ultima (Precision)'!$E58,'Ultima mCF Table'!$B$1:$D$1,0))*($F58*V$11)</f>
        <v>1996.8999999999999</v>
      </c>
      <c r="W58" s="174">
        <f>INDEX('Ultima mCF Table'!$B$2:$D$92,MATCH('Ultima (Precision)'!$D$6,'Ultima mCF Table'!$A$2:$A$92,0),MATCH('Ultima (Precision)'!$E58,'Ultima mCF Table'!$B$1:$D$1,0))*($F58*W$11)</f>
        <v>2102</v>
      </c>
      <c r="X58" s="174">
        <f>INDEX('Ultima mCF Table'!$B$2:$D$92,MATCH('Ultima (Precision)'!$D$6,'Ultima mCF Table'!$A$2:$A$92,0),MATCH('Ultima (Precision)'!$E58,'Ultima mCF Table'!$B$1:$D$1,0))*($F58*X$11)</f>
        <v>2207.1</v>
      </c>
      <c r="Y58" s="174">
        <f>INDEX('Ultima mCF Table'!$B$2:$D$92,MATCH('Ultima (Precision)'!$D$6,'Ultima mCF Table'!$A$2:$A$92,0),MATCH('Ultima (Precision)'!$E58,'Ultima mCF Table'!$B$1:$D$1,0))*($F58*Y$11)</f>
        <v>2312.2000000000003</v>
      </c>
      <c r="Z58" s="174">
        <f>INDEX('Ultima mCF Table'!$B$2:$D$92,MATCH('Ultima (Precision)'!$D$6,'Ultima mCF Table'!$A$2:$A$92,0),MATCH('Ultima (Precision)'!$E58,'Ultima mCF Table'!$B$1:$D$1,0))*($F58*Z$11)</f>
        <v>2417.2999999999997</v>
      </c>
      <c r="AA58" s="174">
        <f>INDEX('Ultima mCF Table'!$B$2:$D$92,MATCH('Ultima (Precision)'!$D$6,'Ultima mCF Table'!$A$2:$A$92,0),MATCH('Ultima (Precision)'!$E58,'Ultima mCF Table'!$B$1:$D$1,0))*($F58*AA$11)</f>
        <v>2522.4</v>
      </c>
      <c r="AB58" s="174">
        <f>INDEX('Ultima mCF Table'!$B$2:$D$92,MATCH('Ultima (Precision)'!$D$6,'Ultima mCF Table'!$A$2:$A$92,0),MATCH('Ultima (Precision)'!$E58,'Ultima mCF Table'!$B$1:$D$1,0))*($F58*AB$11)</f>
        <v>2627.5</v>
      </c>
      <c r="AC58" s="174">
        <f>INDEX('Ultima mCF Table'!$B$2:$D$92,MATCH('Ultima (Precision)'!$D$6,'Ultima mCF Table'!$A$2:$A$92,0),MATCH('Ultima (Precision)'!$E58,'Ultima mCF Table'!$B$1:$D$1,0))*($F58*AC$11)</f>
        <v>2732.6</v>
      </c>
      <c r="AD58" s="178">
        <f>INDEX('Ultima mCF Table'!$B$2:$D$92,MATCH('Ultima (Precision)'!$D$6,'Ultima mCF Table'!$A$2:$A$92,0),MATCH('Ultima (Precision)'!$E58,'Ultima mCF Table'!$B$1:$D$1,0))*($F58*AD$11)</f>
        <v>2837.7000000000003</v>
      </c>
    </row>
    <row r="59" spans="1:30" x14ac:dyDescent="0.2">
      <c r="A59" s="351">
        <v>3</v>
      </c>
      <c r="B59" s="351">
        <v>288</v>
      </c>
      <c r="C59" s="351">
        <v>490</v>
      </c>
      <c r="D59" s="351" t="s">
        <v>68</v>
      </c>
      <c r="E59" s="351" t="s">
        <v>72</v>
      </c>
      <c r="F59" s="352">
        <v>1375</v>
      </c>
      <c r="G59" s="353"/>
      <c r="H59" s="177">
        <f>INDEX('Ultima mCF Table'!$B$2:$D$92,MATCH('Ultima (Precision)'!$D$6,'Ultima mCF Table'!$A$2:$A$92,0),MATCH('Ultima (Precision)'!$E59,'Ultima mCF Table'!$B$1:$D$1,0))*($F59*H$11)</f>
        <v>687.5</v>
      </c>
      <c r="I59" s="174">
        <f>INDEX('Ultima mCF Table'!$B$2:$D$92,MATCH('Ultima (Precision)'!$D$6,'Ultima mCF Table'!$A$2:$A$92,0),MATCH('Ultima (Precision)'!$E59,'Ultima mCF Table'!$B$1:$D$1,0))*($F59*I$11)</f>
        <v>825</v>
      </c>
      <c r="J59" s="174">
        <f>INDEX('Ultima mCF Table'!$B$2:$D$92,MATCH('Ultima (Precision)'!$D$6,'Ultima mCF Table'!$A$2:$A$92,0),MATCH('Ultima (Precision)'!$E59,'Ultima mCF Table'!$B$1:$D$1,0))*($F59*J$11)</f>
        <v>962.49999999999989</v>
      </c>
      <c r="K59" s="174">
        <f>INDEX('Ultima mCF Table'!$B$2:$D$92,MATCH('Ultima (Precision)'!$D$6,'Ultima mCF Table'!$A$2:$A$92,0),MATCH('Ultima (Precision)'!$E59,'Ultima mCF Table'!$B$1:$D$1,0))*($F59*K$11)</f>
        <v>1100</v>
      </c>
      <c r="L59" s="174">
        <f>INDEX('Ultima mCF Table'!$B$2:$D$92,MATCH('Ultima (Precision)'!$D$6,'Ultima mCF Table'!$A$2:$A$92,0),MATCH('Ultima (Precision)'!$E59,'Ultima mCF Table'!$B$1:$D$1,0))*($F59*L$11)</f>
        <v>1237.5</v>
      </c>
      <c r="M59" s="174">
        <f>INDEX('Ultima mCF Table'!$B$2:$D$92,MATCH('Ultima (Precision)'!$D$6,'Ultima mCF Table'!$A$2:$A$92,0),MATCH('Ultima (Precision)'!$E59,'Ultima mCF Table'!$B$1:$D$1,0))*($F59*M$11)</f>
        <v>1375</v>
      </c>
      <c r="N59" s="174">
        <f>INDEX('Ultima mCF Table'!$B$2:$D$92,MATCH('Ultima (Precision)'!$D$6,'Ultima mCF Table'!$A$2:$A$92,0),MATCH('Ultima (Precision)'!$E59,'Ultima mCF Table'!$B$1:$D$1,0))*($F59*N$11)</f>
        <v>1512.5000000000002</v>
      </c>
      <c r="O59" s="174">
        <f>INDEX('Ultima mCF Table'!$B$2:$D$92,MATCH('Ultima (Precision)'!$D$6,'Ultima mCF Table'!$A$2:$A$92,0),MATCH('Ultima (Precision)'!$E59,'Ultima mCF Table'!$B$1:$D$1,0))*($F59*O$11)</f>
        <v>1650</v>
      </c>
      <c r="P59" s="174">
        <f>INDEX('Ultima mCF Table'!$B$2:$D$92,MATCH('Ultima (Precision)'!$D$6,'Ultima mCF Table'!$A$2:$A$92,0),MATCH('Ultima (Precision)'!$E59,'Ultima mCF Table'!$B$1:$D$1,0))*($F59*P$11)</f>
        <v>1787.5</v>
      </c>
      <c r="Q59" s="174">
        <f>INDEX('Ultima mCF Table'!$B$2:$D$92,MATCH('Ultima (Precision)'!$D$6,'Ultima mCF Table'!$A$2:$A$92,0),MATCH('Ultima (Precision)'!$E59,'Ultima mCF Table'!$B$1:$D$1,0))*($F59*Q$11)</f>
        <v>1924.9999999999998</v>
      </c>
      <c r="R59" s="174">
        <f>INDEX('Ultima mCF Table'!$B$2:$D$92,MATCH('Ultima (Precision)'!$D$6,'Ultima mCF Table'!$A$2:$A$92,0),MATCH('Ultima (Precision)'!$E59,'Ultima mCF Table'!$B$1:$D$1,0))*($F59*R$11)</f>
        <v>2062.5</v>
      </c>
      <c r="S59" s="174">
        <f>INDEX('Ultima mCF Table'!$B$2:$D$92,MATCH('Ultima (Precision)'!$D$6,'Ultima mCF Table'!$A$2:$A$92,0),MATCH('Ultima (Precision)'!$E59,'Ultima mCF Table'!$B$1:$D$1,0))*($F59*S$11)</f>
        <v>2200</v>
      </c>
      <c r="T59" s="174">
        <f>INDEX('Ultima mCF Table'!$B$2:$D$92,MATCH('Ultima (Precision)'!$D$6,'Ultima mCF Table'!$A$2:$A$92,0),MATCH('Ultima (Precision)'!$E59,'Ultima mCF Table'!$B$1:$D$1,0))*($F59*T$11)</f>
        <v>2337.5</v>
      </c>
      <c r="U59" s="174">
        <f>INDEX('Ultima mCF Table'!$B$2:$D$92,MATCH('Ultima (Precision)'!$D$6,'Ultima mCF Table'!$A$2:$A$92,0),MATCH('Ultima (Precision)'!$E59,'Ultima mCF Table'!$B$1:$D$1,0))*($F59*U$11)</f>
        <v>2475</v>
      </c>
      <c r="V59" s="174">
        <f>INDEX('Ultima mCF Table'!$B$2:$D$92,MATCH('Ultima (Precision)'!$D$6,'Ultima mCF Table'!$A$2:$A$92,0),MATCH('Ultima (Precision)'!$E59,'Ultima mCF Table'!$B$1:$D$1,0))*($F59*V$11)</f>
        <v>2612.5</v>
      </c>
      <c r="W59" s="174">
        <f>INDEX('Ultima mCF Table'!$B$2:$D$92,MATCH('Ultima (Precision)'!$D$6,'Ultima mCF Table'!$A$2:$A$92,0),MATCH('Ultima (Precision)'!$E59,'Ultima mCF Table'!$B$1:$D$1,0))*($F59*W$11)</f>
        <v>2750</v>
      </c>
      <c r="X59" s="174">
        <f>INDEX('Ultima mCF Table'!$B$2:$D$92,MATCH('Ultima (Precision)'!$D$6,'Ultima mCF Table'!$A$2:$A$92,0),MATCH('Ultima (Precision)'!$E59,'Ultima mCF Table'!$B$1:$D$1,0))*($F59*X$11)</f>
        <v>2887.5</v>
      </c>
      <c r="Y59" s="174">
        <f>INDEX('Ultima mCF Table'!$B$2:$D$92,MATCH('Ultima (Precision)'!$D$6,'Ultima mCF Table'!$A$2:$A$92,0),MATCH('Ultima (Precision)'!$E59,'Ultima mCF Table'!$B$1:$D$1,0))*($F59*Y$11)</f>
        <v>3025.0000000000005</v>
      </c>
      <c r="Z59" s="174">
        <f>INDEX('Ultima mCF Table'!$B$2:$D$92,MATCH('Ultima (Precision)'!$D$6,'Ultima mCF Table'!$A$2:$A$92,0),MATCH('Ultima (Precision)'!$E59,'Ultima mCF Table'!$B$1:$D$1,0))*($F59*Z$11)</f>
        <v>3162.4999999999995</v>
      </c>
      <c r="AA59" s="174">
        <f>INDEX('Ultima mCF Table'!$B$2:$D$92,MATCH('Ultima (Precision)'!$D$6,'Ultima mCF Table'!$A$2:$A$92,0),MATCH('Ultima (Precision)'!$E59,'Ultima mCF Table'!$B$1:$D$1,0))*($F59*AA$11)</f>
        <v>3300</v>
      </c>
      <c r="AB59" s="174">
        <f>INDEX('Ultima mCF Table'!$B$2:$D$92,MATCH('Ultima (Precision)'!$D$6,'Ultima mCF Table'!$A$2:$A$92,0),MATCH('Ultima (Precision)'!$E59,'Ultima mCF Table'!$B$1:$D$1,0))*($F59*AB$11)</f>
        <v>3437.5</v>
      </c>
      <c r="AC59" s="174">
        <f>INDEX('Ultima mCF Table'!$B$2:$D$92,MATCH('Ultima (Precision)'!$D$6,'Ultima mCF Table'!$A$2:$A$92,0),MATCH('Ultima (Precision)'!$E59,'Ultima mCF Table'!$B$1:$D$1,0))*($F59*AC$11)</f>
        <v>3575</v>
      </c>
      <c r="AD59" s="178">
        <f>INDEX('Ultima mCF Table'!$B$2:$D$92,MATCH('Ultima (Precision)'!$D$6,'Ultima mCF Table'!$A$2:$A$92,0),MATCH('Ultima (Precision)'!$E59,'Ultima mCF Table'!$B$1:$D$1,0))*($F59*AD$11)</f>
        <v>3712.5000000000005</v>
      </c>
    </row>
    <row r="60" spans="1:30" x14ac:dyDescent="0.2">
      <c r="A60" s="351">
        <v>3</v>
      </c>
      <c r="B60" s="351">
        <v>360</v>
      </c>
      <c r="C60" s="351">
        <v>560</v>
      </c>
      <c r="D60" s="351" t="s">
        <v>65</v>
      </c>
      <c r="E60" s="351" t="s">
        <v>72</v>
      </c>
      <c r="F60" s="352">
        <v>630</v>
      </c>
      <c r="G60" s="353"/>
      <c r="H60" s="177">
        <f>INDEX('Ultima mCF Table'!$B$2:$D$92,MATCH('Ultima (Precision)'!$D$6,'Ultima mCF Table'!$A$2:$A$92,0),MATCH('Ultima (Precision)'!$E60,'Ultima mCF Table'!$B$1:$D$1,0))*($F60*H$11)</f>
        <v>315</v>
      </c>
      <c r="I60" s="174">
        <f>INDEX('Ultima mCF Table'!$B$2:$D$92,MATCH('Ultima (Precision)'!$D$6,'Ultima mCF Table'!$A$2:$A$92,0),MATCH('Ultima (Precision)'!$E60,'Ultima mCF Table'!$B$1:$D$1,0))*($F60*I$11)</f>
        <v>378</v>
      </c>
      <c r="J60" s="174">
        <f>INDEX('Ultima mCF Table'!$B$2:$D$92,MATCH('Ultima (Precision)'!$D$6,'Ultima mCF Table'!$A$2:$A$92,0),MATCH('Ultima (Precision)'!$E60,'Ultima mCF Table'!$B$1:$D$1,0))*($F60*J$11)</f>
        <v>441</v>
      </c>
      <c r="K60" s="174">
        <f>INDEX('Ultima mCF Table'!$B$2:$D$92,MATCH('Ultima (Precision)'!$D$6,'Ultima mCF Table'!$A$2:$A$92,0),MATCH('Ultima (Precision)'!$E60,'Ultima mCF Table'!$B$1:$D$1,0))*($F60*K$11)</f>
        <v>504</v>
      </c>
      <c r="L60" s="174">
        <f>INDEX('Ultima mCF Table'!$B$2:$D$92,MATCH('Ultima (Precision)'!$D$6,'Ultima mCF Table'!$A$2:$A$92,0),MATCH('Ultima (Precision)'!$E60,'Ultima mCF Table'!$B$1:$D$1,0))*($F60*L$11)</f>
        <v>567</v>
      </c>
      <c r="M60" s="174">
        <f>INDEX('Ultima mCF Table'!$B$2:$D$92,MATCH('Ultima (Precision)'!$D$6,'Ultima mCF Table'!$A$2:$A$92,0),MATCH('Ultima (Precision)'!$E60,'Ultima mCF Table'!$B$1:$D$1,0))*($F60*M$11)</f>
        <v>630</v>
      </c>
      <c r="N60" s="174">
        <f>INDEX('Ultima mCF Table'!$B$2:$D$92,MATCH('Ultima (Precision)'!$D$6,'Ultima mCF Table'!$A$2:$A$92,0),MATCH('Ultima (Precision)'!$E60,'Ultima mCF Table'!$B$1:$D$1,0))*($F60*N$11)</f>
        <v>693</v>
      </c>
      <c r="O60" s="174">
        <f>INDEX('Ultima mCF Table'!$B$2:$D$92,MATCH('Ultima (Precision)'!$D$6,'Ultima mCF Table'!$A$2:$A$92,0),MATCH('Ultima (Precision)'!$E60,'Ultima mCF Table'!$B$1:$D$1,0))*($F60*O$11)</f>
        <v>756</v>
      </c>
      <c r="P60" s="174">
        <f>INDEX('Ultima mCF Table'!$B$2:$D$92,MATCH('Ultima (Precision)'!$D$6,'Ultima mCF Table'!$A$2:$A$92,0),MATCH('Ultima (Precision)'!$E60,'Ultima mCF Table'!$B$1:$D$1,0))*($F60*P$11)</f>
        <v>819</v>
      </c>
      <c r="Q60" s="174">
        <f>INDEX('Ultima mCF Table'!$B$2:$D$92,MATCH('Ultima (Precision)'!$D$6,'Ultima mCF Table'!$A$2:$A$92,0),MATCH('Ultima (Precision)'!$E60,'Ultima mCF Table'!$B$1:$D$1,0))*($F60*Q$11)</f>
        <v>882</v>
      </c>
      <c r="R60" s="174">
        <f>INDEX('Ultima mCF Table'!$B$2:$D$92,MATCH('Ultima (Precision)'!$D$6,'Ultima mCF Table'!$A$2:$A$92,0),MATCH('Ultima (Precision)'!$E60,'Ultima mCF Table'!$B$1:$D$1,0))*($F60*R$11)</f>
        <v>945</v>
      </c>
      <c r="S60" s="174">
        <f>INDEX('Ultima mCF Table'!$B$2:$D$92,MATCH('Ultima (Precision)'!$D$6,'Ultima mCF Table'!$A$2:$A$92,0),MATCH('Ultima (Precision)'!$E60,'Ultima mCF Table'!$B$1:$D$1,0))*($F60*S$11)</f>
        <v>1008</v>
      </c>
      <c r="T60" s="174">
        <f>INDEX('Ultima mCF Table'!$B$2:$D$92,MATCH('Ultima (Precision)'!$D$6,'Ultima mCF Table'!$A$2:$A$92,0),MATCH('Ultima (Precision)'!$E60,'Ultima mCF Table'!$B$1:$D$1,0))*($F60*T$11)</f>
        <v>1071</v>
      </c>
      <c r="U60" s="174">
        <f>INDEX('Ultima mCF Table'!$B$2:$D$92,MATCH('Ultima (Precision)'!$D$6,'Ultima mCF Table'!$A$2:$A$92,0),MATCH('Ultima (Precision)'!$E60,'Ultima mCF Table'!$B$1:$D$1,0))*($F60*U$11)</f>
        <v>1134</v>
      </c>
      <c r="V60" s="174">
        <f>INDEX('Ultima mCF Table'!$B$2:$D$92,MATCH('Ultima (Precision)'!$D$6,'Ultima mCF Table'!$A$2:$A$92,0),MATCH('Ultima (Precision)'!$E60,'Ultima mCF Table'!$B$1:$D$1,0))*($F60*V$11)</f>
        <v>1197</v>
      </c>
      <c r="W60" s="174">
        <f>INDEX('Ultima mCF Table'!$B$2:$D$92,MATCH('Ultima (Precision)'!$D$6,'Ultima mCF Table'!$A$2:$A$92,0),MATCH('Ultima (Precision)'!$E60,'Ultima mCF Table'!$B$1:$D$1,0))*($F60*W$11)</f>
        <v>1260</v>
      </c>
      <c r="X60" s="174">
        <f>INDEX('Ultima mCF Table'!$B$2:$D$92,MATCH('Ultima (Precision)'!$D$6,'Ultima mCF Table'!$A$2:$A$92,0),MATCH('Ultima (Precision)'!$E60,'Ultima mCF Table'!$B$1:$D$1,0))*($F60*X$11)</f>
        <v>1323</v>
      </c>
      <c r="Y60" s="174">
        <f>INDEX('Ultima mCF Table'!$B$2:$D$92,MATCH('Ultima (Precision)'!$D$6,'Ultima mCF Table'!$A$2:$A$92,0),MATCH('Ultima (Precision)'!$E60,'Ultima mCF Table'!$B$1:$D$1,0))*($F60*Y$11)</f>
        <v>1386</v>
      </c>
      <c r="Z60" s="174">
        <f>INDEX('Ultima mCF Table'!$B$2:$D$92,MATCH('Ultima (Precision)'!$D$6,'Ultima mCF Table'!$A$2:$A$92,0),MATCH('Ultima (Precision)'!$E60,'Ultima mCF Table'!$B$1:$D$1,0))*($F60*Z$11)</f>
        <v>1449</v>
      </c>
      <c r="AA60" s="174">
        <f>INDEX('Ultima mCF Table'!$B$2:$D$92,MATCH('Ultima (Precision)'!$D$6,'Ultima mCF Table'!$A$2:$A$92,0),MATCH('Ultima (Precision)'!$E60,'Ultima mCF Table'!$B$1:$D$1,0))*($F60*AA$11)</f>
        <v>1512</v>
      </c>
      <c r="AB60" s="174">
        <f>INDEX('Ultima mCF Table'!$B$2:$D$92,MATCH('Ultima (Precision)'!$D$6,'Ultima mCF Table'!$A$2:$A$92,0),MATCH('Ultima (Precision)'!$E60,'Ultima mCF Table'!$B$1:$D$1,0))*($F60*AB$11)</f>
        <v>1575</v>
      </c>
      <c r="AC60" s="174">
        <f>INDEX('Ultima mCF Table'!$B$2:$D$92,MATCH('Ultima (Precision)'!$D$6,'Ultima mCF Table'!$A$2:$A$92,0),MATCH('Ultima (Precision)'!$E60,'Ultima mCF Table'!$B$1:$D$1,0))*($F60*AC$11)</f>
        <v>1638</v>
      </c>
      <c r="AD60" s="178">
        <f>INDEX('Ultima mCF Table'!$B$2:$D$92,MATCH('Ultima (Precision)'!$D$6,'Ultima mCF Table'!$A$2:$A$92,0),MATCH('Ultima (Precision)'!$E60,'Ultima mCF Table'!$B$1:$D$1,0))*($F60*AD$11)</f>
        <v>1701</v>
      </c>
    </row>
    <row r="61" spans="1:30" x14ac:dyDescent="0.2">
      <c r="A61" s="351">
        <v>3</v>
      </c>
      <c r="B61" s="351">
        <v>360</v>
      </c>
      <c r="C61" s="351">
        <v>560</v>
      </c>
      <c r="D61" s="351" t="s">
        <v>66</v>
      </c>
      <c r="E61" s="351" t="s">
        <v>72</v>
      </c>
      <c r="F61" s="352">
        <v>831</v>
      </c>
      <c r="G61" s="353"/>
      <c r="H61" s="177">
        <f>INDEX('Ultima mCF Table'!$B$2:$D$92,MATCH('Ultima (Precision)'!$D$6,'Ultima mCF Table'!$A$2:$A$92,0),MATCH('Ultima (Precision)'!$E61,'Ultima mCF Table'!$B$1:$D$1,0))*($F61*H$11)</f>
        <v>415.5</v>
      </c>
      <c r="I61" s="174">
        <f>INDEX('Ultima mCF Table'!$B$2:$D$92,MATCH('Ultima (Precision)'!$D$6,'Ultima mCF Table'!$A$2:$A$92,0),MATCH('Ultima (Precision)'!$E61,'Ultima mCF Table'!$B$1:$D$1,0))*($F61*I$11)</f>
        <v>498.59999999999997</v>
      </c>
      <c r="J61" s="174">
        <f>INDEX('Ultima mCF Table'!$B$2:$D$92,MATCH('Ultima (Precision)'!$D$6,'Ultima mCF Table'!$A$2:$A$92,0),MATCH('Ultima (Precision)'!$E61,'Ultima mCF Table'!$B$1:$D$1,0))*($F61*J$11)</f>
        <v>581.69999999999993</v>
      </c>
      <c r="K61" s="174">
        <f>INDEX('Ultima mCF Table'!$B$2:$D$92,MATCH('Ultima (Precision)'!$D$6,'Ultima mCF Table'!$A$2:$A$92,0),MATCH('Ultima (Precision)'!$E61,'Ultima mCF Table'!$B$1:$D$1,0))*($F61*K$11)</f>
        <v>664.80000000000007</v>
      </c>
      <c r="L61" s="174">
        <f>INDEX('Ultima mCF Table'!$B$2:$D$92,MATCH('Ultima (Precision)'!$D$6,'Ultima mCF Table'!$A$2:$A$92,0),MATCH('Ultima (Precision)'!$E61,'Ultima mCF Table'!$B$1:$D$1,0))*($F61*L$11)</f>
        <v>747.9</v>
      </c>
      <c r="M61" s="174">
        <f>INDEX('Ultima mCF Table'!$B$2:$D$92,MATCH('Ultima (Precision)'!$D$6,'Ultima mCF Table'!$A$2:$A$92,0),MATCH('Ultima (Precision)'!$E61,'Ultima mCF Table'!$B$1:$D$1,0))*($F61*M$11)</f>
        <v>831</v>
      </c>
      <c r="N61" s="174">
        <f>INDEX('Ultima mCF Table'!$B$2:$D$92,MATCH('Ultima (Precision)'!$D$6,'Ultima mCF Table'!$A$2:$A$92,0),MATCH('Ultima (Precision)'!$E61,'Ultima mCF Table'!$B$1:$D$1,0))*($F61*N$11)</f>
        <v>914.1</v>
      </c>
      <c r="O61" s="174">
        <f>INDEX('Ultima mCF Table'!$B$2:$D$92,MATCH('Ultima (Precision)'!$D$6,'Ultima mCF Table'!$A$2:$A$92,0),MATCH('Ultima (Precision)'!$E61,'Ultima mCF Table'!$B$1:$D$1,0))*($F61*O$11)</f>
        <v>997.19999999999993</v>
      </c>
      <c r="P61" s="174">
        <f>INDEX('Ultima mCF Table'!$B$2:$D$92,MATCH('Ultima (Precision)'!$D$6,'Ultima mCF Table'!$A$2:$A$92,0),MATCH('Ultima (Precision)'!$E61,'Ultima mCF Table'!$B$1:$D$1,0))*($F61*P$11)</f>
        <v>1080.3</v>
      </c>
      <c r="Q61" s="174">
        <f>INDEX('Ultima mCF Table'!$B$2:$D$92,MATCH('Ultima (Precision)'!$D$6,'Ultima mCF Table'!$A$2:$A$92,0),MATCH('Ultima (Precision)'!$E61,'Ultima mCF Table'!$B$1:$D$1,0))*($F61*Q$11)</f>
        <v>1163.3999999999999</v>
      </c>
      <c r="R61" s="174">
        <f>INDEX('Ultima mCF Table'!$B$2:$D$92,MATCH('Ultima (Precision)'!$D$6,'Ultima mCF Table'!$A$2:$A$92,0),MATCH('Ultima (Precision)'!$E61,'Ultima mCF Table'!$B$1:$D$1,0))*($F61*R$11)</f>
        <v>1246.5</v>
      </c>
      <c r="S61" s="174">
        <f>INDEX('Ultima mCF Table'!$B$2:$D$92,MATCH('Ultima (Precision)'!$D$6,'Ultima mCF Table'!$A$2:$A$92,0),MATCH('Ultima (Precision)'!$E61,'Ultima mCF Table'!$B$1:$D$1,0))*($F61*S$11)</f>
        <v>1329.6000000000001</v>
      </c>
      <c r="T61" s="174">
        <f>INDEX('Ultima mCF Table'!$B$2:$D$92,MATCH('Ultima (Precision)'!$D$6,'Ultima mCF Table'!$A$2:$A$92,0),MATCH('Ultima (Precision)'!$E61,'Ultima mCF Table'!$B$1:$D$1,0))*($F61*T$11)</f>
        <v>1412.7</v>
      </c>
      <c r="U61" s="174">
        <f>INDEX('Ultima mCF Table'!$B$2:$D$92,MATCH('Ultima (Precision)'!$D$6,'Ultima mCF Table'!$A$2:$A$92,0),MATCH('Ultima (Precision)'!$E61,'Ultima mCF Table'!$B$1:$D$1,0))*($F61*U$11)</f>
        <v>1495.8</v>
      </c>
      <c r="V61" s="174">
        <f>INDEX('Ultima mCF Table'!$B$2:$D$92,MATCH('Ultima (Precision)'!$D$6,'Ultima mCF Table'!$A$2:$A$92,0),MATCH('Ultima (Precision)'!$E61,'Ultima mCF Table'!$B$1:$D$1,0))*($F61*V$11)</f>
        <v>1578.8999999999999</v>
      </c>
      <c r="W61" s="174">
        <f>INDEX('Ultima mCF Table'!$B$2:$D$92,MATCH('Ultima (Precision)'!$D$6,'Ultima mCF Table'!$A$2:$A$92,0),MATCH('Ultima (Precision)'!$E61,'Ultima mCF Table'!$B$1:$D$1,0))*($F61*W$11)</f>
        <v>1662</v>
      </c>
      <c r="X61" s="174">
        <f>INDEX('Ultima mCF Table'!$B$2:$D$92,MATCH('Ultima (Precision)'!$D$6,'Ultima mCF Table'!$A$2:$A$92,0),MATCH('Ultima (Precision)'!$E61,'Ultima mCF Table'!$B$1:$D$1,0))*($F61*X$11)</f>
        <v>1745.1000000000001</v>
      </c>
      <c r="Y61" s="174">
        <f>INDEX('Ultima mCF Table'!$B$2:$D$92,MATCH('Ultima (Precision)'!$D$6,'Ultima mCF Table'!$A$2:$A$92,0),MATCH('Ultima (Precision)'!$E61,'Ultima mCF Table'!$B$1:$D$1,0))*($F61*Y$11)</f>
        <v>1828.2</v>
      </c>
      <c r="Z61" s="174">
        <f>INDEX('Ultima mCF Table'!$B$2:$D$92,MATCH('Ultima (Precision)'!$D$6,'Ultima mCF Table'!$A$2:$A$92,0),MATCH('Ultima (Precision)'!$E61,'Ultima mCF Table'!$B$1:$D$1,0))*($F61*Z$11)</f>
        <v>1911.3</v>
      </c>
      <c r="AA61" s="174">
        <f>INDEX('Ultima mCF Table'!$B$2:$D$92,MATCH('Ultima (Precision)'!$D$6,'Ultima mCF Table'!$A$2:$A$92,0),MATCH('Ultima (Precision)'!$E61,'Ultima mCF Table'!$B$1:$D$1,0))*($F61*AA$11)</f>
        <v>1994.3999999999999</v>
      </c>
      <c r="AB61" s="174">
        <f>INDEX('Ultima mCF Table'!$B$2:$D$92,MATCH('Ultima (Precision)'!$D$6,'Ultima mCF Table'!$A$2:$A$92,0),MATCH('Ultima (Precision)'!$E61,'Ultima mCF Table'!$B$1:$D$1,0))*($F61*AB$11)</f>
        <v>2077.5</v>
      </c>
      <c r="AC61" s="174">
        <f>INDEX('Ultima mCF Table'!$B$2:$D$92,MATCH('Ultima (Precision)'!$D$6,'Ultima mCF Table'!$A$2:$A$92,0),MATCH('Ultima (Precision)'!$E61,'Ultima mCF Table'!$B$1:$D$1,0))*($F61*AC$11)</f>
        <v>2160.6</v>
      </c>
      <c r="AD61" s="178">
        <f>INDEX('Ultima mCF Table'!$B$2:$D$92,MATCH('Ultima (Precision)'!$D$6,'Ultima mCF Table'!$A$2:$A$92,0),MATCH('Ultima (Precision)'!$E61,'Ultima mCF Table'!$B$1:$D$1,0))*($F61*AD$11)</f>
        <v>2243.7000000000003</v>
      </c>
    </row>
    <row r="62" spans="1:30" x14ac:dyDescent="0.2">
      <c r="A62" s="351">
        <v>3</v>
      </c>
      <c r="B62" s="351">
        <v>360</v>
      </c>
      <c r="C62" s="351">
        <v>560</v>
      </c>
      <c r="D62" s="351" t="s">
        <v>67</v>
      </c>
      <c r="E62" s="351" t="s">
        <v>72</v>
      </c>
      <c r="F62" s="352">
        <v>1248</v>
      </c>
      <c r="G62" s="353"/>
      <c r="H62" s="177">
        <f>INDEX('Ultima mCF Table'!$B$2:$D$92,MATCH('Ultima (Precision)'!$D$6,'Ultima mCF Table'!$A$2:$A$92,0),MATCH('Ultima (Precision)'!$E62,'Ultima mCF Table'!$B$1:$D$1,0))*($F62*H$11)</f>
        <v>624</v>
      </c>
      <c r="I62" s="174">
        <f>INDEX('Ultima mCF Table'!$B$2:$D$92,MATCH('Ultima (Precision)'!$D$6,'Ultima mCF Table'!$A$2:$A$92,0),MATCH('Ultima (Precision)'!$E62,'Ultima mCF Table'!$B$1:$D$1,0))*($F62*I$11)</f>
        <v>748.8</v>
      </c>
      <c r="J62" s="174">
        <f>INDEX('Ultima mCF Table'!$B$2:$D$92,MATCH('Ultima (Precision)'!$D$6,'Ultima mCF Table'!$A$2:$A$92,0),MATCH('Ultima (Precision)'!$E62,'Ultima mCF Table'!$B$1:$D$1,0))*($F62*J$11)</f>
        <v>873.59999999999991</v>
      </c>
      <c r="K62" s="174">
        <f>INDEX('Ultima mCF Table'!$B$2:$D$92,MATCH('Ultima (Precision)'!$D$6,'Ultima mCF Table'!$A$2:$A$92,0),MATCH('Ultima (Precision)'!$E62,'Ultima mCF Table'!$B$1:$D$1,0))*($F62*K$11)</f>
        <v>998.40000000000009</v>
      </c>
      <c r="L62" s="174">
        <f>INDEX('Ultima mCF Table'!$B$2:$D$92,MATCH('Ultima (Precision)'!$D$6,'Ultima mCF Table'!$A$2:$A$92,0),MATCH('Ultima (Precision)'!$E62,'Ultima mCF Table'!$B$1:$D$1,0))*($F62*L$11)</f>
        <v>1123.2</v>
      </c>
      <c r="M62" s="174">
        <f>INDEX('Ultima mCF Table'!$B$2:$D$92,MATCH('Ultima (Precision)'!$D$6,'Ultima mCF Table'!$A$2:$A$92,0),MATCH('Ultima (Precision)'!$E62,'Ultima mCF Table'!$B$1:$D$1,0))*($F62*M$11)</f>
        <v>1248</v>
      </c>
      <c r="N62" s="174">
        <f>INDEX('Ultima mCF Table'!$B$2:$D$92,MATCH('Ultima (Precision)'!$D$6,'Ultima mCF Table'!$A$2:$A$92,0),MATCH('Ultima (Precision)'!$E62,'Ultima mCF Table'!$B$1:$D$1,0))*($F62*N$11)</f>
        <v>1372.8000000000002</v>
      </c>
      <c r="O62" s="174">
        <f>INDEX('Ultima mCF Table'!$B$2:$D$92,MATCH('Ultima (Precision)'!$D$6,'Ultima mCF Table'!$A$2:$A$92,0),MATCH('Ultima (Precision)'!$E62,'Ultima mCF Table'!$B$1:$D$1,0))*($F62*O$11)</f>
        <v>1497.6</v>
      </c>
      <c r="P62" s="174">
        <f>INDEX('Ultima mCF Table'!$B$2:$D$92,MATCH('Ultima (Precision)'!$D$6,'Ultima mCF Table'!$A$2:$A$92,0),MATCH('Ultima (Precision)'!$E62,'Ultima mCF Table'!$B$1:$D$1,0))*($F62*P$11)</f>
        <v>1622.4</v>
      </c>
      <c r="Q62" s="174">
        <f>INDEX('Ultima mCF Table'!$B$2:$D$92,MATCH('Ultima (Precision)'!$D$6,'Ultima mCF Table'!$A$2:$A$92,0),MATCH('Ultima (Precision)'!$E62,'Ultima mCF Table'!$B$1:$D$1,0))*($F62*Q$11)</f>
        <v>1747.1999999999998</v>
      </c>
      <c r="R62" s="174">
        <f>INDEX('Ultima mCF Table'!$B$2:$D$92,MATCH('Ultima (Precision)'!$D$6,'Ultima mCF Table'!$A$2:$A$92,0),MATCH('Ultima (Precision)'!$E62,'Ultima mCF Table'!$B$1:$D$1,0))*($F62*R$11)</f>
        <v>1872</v>
      </c>
      <c r="S62" s="174">
        <f>INDEX('Ultima mCF Table'!$B$2:$D$92,MATCH('Ultima (Precision)'!$D$6,'Ultima mCF Table'!$A$2:$A$92,0),MATCH('Ultima (Precision)'!$E62,'Ultima mCF Table'!$B$1:$D$1,0))*($F62*S$11)</f>
        <v>1996.8000000000002</v>
      </c>
      <c r="T62" s="174">
        <f>INDEX('Ultima mCF Table'!$B$2:$D$92,MATCH('Ultima (Precision)'!$D$6,'Ultima mCF Table'!$A$2:$A$92,0),MATCH('Ultima (Precision)'!$E62,'Ultima mCF Table'!$B$1:$D$1,0))*($F62*T$11)</f>
        <v>2121.6</v>
      </c>
      <c r="U62" s="174">
        <f>INDEX('Ultima mCF Table'!$B$2:$D$92,MATCH('Ultima (Precision)'!$D$6,'Ultima mCF Table'!$A$2:$A$92,0),MATCH('Ultima (Precision)'!$E62,'Ultima mCF Table'!$B$1:$D$1,0))*($F62*U$11)</f>
        <v>2246.4</v>
      </c>
      <c r="V62" s="174">
        <f>INDEX('Ultima mCF Table'!$B$2:$D$92,MATCH('Ultima (Precision)'!$D$6,'Ultima mCF Table'!$A$2:$A$92,0),MATCH('Ultima (Precision)'!$E62,'Ultima mCF Table'!$B$1:$D$1,0))*($F62*V$11)</f>
        <v>2371.1999999999998</v>
      </c>
      <c r="W62" s="174">
        <f>INDEX('Ultima mCF Table'!$B$2:$D$92,MATCH('Ultima (Precision)'!$D$6,'Ultima mCF Table'!$A$2:$A$92,0),MATCH('Ultima (Precision)'!$E62,'Ultima mCF Table'!$B$1:$D$1,0))*($F62*W$11)</f>
        <v>2496</v>
      </c>
      <c r="X62" s="174">
        <f>INDEX('Ultima mCF Table'!$B$2:$D$92,MATCH('Ultima (Precision)'!$D$6,'Ultima mCF Table'!$A$2:$A$92,0),MATCH('Ultima (Precision)'!$E62,'Ultima mCF Table'!$B$1:$D$1,0))*($F62*X$11)</f>
        <v>2620.8000000000002</v>
      </c>
      <c r="Y62" s="174">
        <f>INDEX('Ultima mCF Table'!$B$2:$D$92,MATCH('Ultima (Precision)'!$D$6,'Ultima mCF Table'!$A$2:$A$92,0),MATCH('Ultima (Precision)'!$E62,'Ultima mCF Table'!$B$1:$D$1,0))*($F62*Y$11)</f>
        <v>2745.6000000000004</v>
      </c>
      <c r="Z62" s="174">
        <f>INDEX('Ultima mCF Table'!$B$2:$D$92,MATCH('Ultima (Precision)'!$D$6,'Ultima mCF Table'!$A$2:$A$92,0),MATCH('Ultima (Precision)'!$E62,'Ultima mCF Table'!$B$1:$D$1,0))*($F62*Z$11)</f>
        <v>2870.3999999999996</v>
      </c>
      <c r="AA62" s="174">
        <f>INDEX('Ultima mCF Table'!$B$2:$D$92,MATCH('Ultima (Precision)'!$D$6,'Ultima mCF Table'!$A$2:$A$92,0),MATCH('Ultima (Precision)'!$E62,'Ultima mCF Table'!$B$1:$D$1,0))*($F62*AA$11)</f>
        <v>2995.2</v>
      </c>
      <c r="AB62" s="174">
        <f>INDEX('Ultima mCF Table'!$B$2:$D$92,MATCH('Ultima (Precision)'!$D$6,'Ultima mCF Table'!$A$2:$A$92,0),MATCH('Ultima (Precision)'!$E62,'Ultima mCF Table'!$B$1:$D$1,0))*($F62*AB$11)</f>
        <v>3120</v>
      </c>
      <c r="AC62" s="174">
        <f>INDEX('Ultima mCF Table'!$B$2:$D$92,MATCH('Ultima (Precision)'!$D$6,'Ultima mCF Table'!$A$2:$A$92,0),MATCH('Ultima (Precision)'!$E62,'Ultima mCF Table'!$B$1:$D$1,0))*($F62*AC$11)</f>
        <v>3244.8</v>
      </c>
      <c r="AD62" s="178">
        <f>INDEX('Ultima mCF Table'!$B$2:$D$92,MATCH('Ultima (Precision)'!$D$6,'Ultima mCF Table'!$A$2:$A$92,0),MATCH('Ultima (Precision)'!$E62,'Ultima mCF Table'!$B$1:$D$1,0))*($F62*AD$11)</f>
        <v>3369.6000000000004</v>
      </c>
    </row>
    <row r="63" spans="1:30" x14ac:dyDescent="0.2">
      <c r="A63" s="351">
        <v>3</v>
      </c>
      <c r="B63" s="351">
        <v>360</v>
      </c>
      <c r="C63" s="351">
        <v>560</v>
      </c>
      <c r="D63" s="351" t="s">
        <v>68</v>
      </c>
      <c r="E63" s="351" t="s">
        <v>72</v>
      </c>
      <c r="F63" s="352">
        <v>1661</v>
      </c>
      <c r="G63" s="353"/>
      <c r="H63" s="177">
        <f>INDEX('Ultima mCF Table'!$B$2:$D$92,MATCH('Ultima (Precision)'!$D$6,'Ultima mCF Table'!$A$2:$A$92,0),MATCH('Ultima (Precision)'!$E63,'Ultima mCF Table'!$B$1:$D$1,0))*($F63*H$11)</f>
        <v>830.5</v>
      </c>
      <c r="I63" s="174">
        <f>INDEX('Ultima mCF Table'!$B$2:$D$92,MATCH('Ultima (Precision)'!$D$6,'Ultima mCF Table'!$A$2:$A$92,0),MATCH('Ultima (Precision)'!$E63,'Ultima mCF Table'!$B$1:$D$1,0))*($F63*I$11)</f>
        <v>996.59999999999991</v>
      </c>
      <c r="J63" s="174">
        <f>INDEX('Ultima mCF Table'!$B$2:$D$92,MATCH('Ultima (Precision)'!$D$6,'Ultima mCF Table'!$A$2:$A$92,0),MATCH('Ultima (Precision)'!$E63,'Ultima mCF Table'!$B$1:$D$1,0))*($F63*J$11)</f>
        <v>1162.6999999999998</v>
      </c>
      <c r="K63" s="174">
        <f>INDEX('Ultima mCF Table'!$B$2:$D$92,MATCH('Ultima (Precision)'!$D$6,'Ultima mCF Table'!$A$2:$A$92,0),MATCH('Ultima (Precision)'!$E63,'Ultima mCF Table'!$B$1:$D$1,0))*($F63*K$11)</f>
        <v>1328.8000000000002</v>
      </c>
      <c r="L63" s="174">
        <f>INDEX('Ultima mCF Table'!$B$2:$D$92,MATCH('Ultima (Precision)'!$D$6,'Ultima mCF Table'!$A$2:$A$92,0),MATCH('Ultima (Precision)'!$E63,'Ultima mCF Table'!$B$1:$D$1,0))*($F63*L$11)</f>
        <v>1494.9</v>
      </c>
      <c r="M63" s="174">
        <f>INDEX('Ultima mCF Table'!$B$2:$D$92,MATCH('Ultima (Precision)'!$D$6,'Ultima mCF Table'!$A$2:$A$92,0),MATCH('Ultima (Precision)'!$E63,'Ultima mCF Table'!$B$1:$D$1,0))*($F63*M$11)</f>
        <v>1661</v>
      </c>
      <c r="N63" s="174">
        <f>INDEX('Ultima mCF Table'!$B$2:$D$92,MATCH('Ultima (Precision)'!$D$6,'Ultima mCF Table'!$A$2:$A$92,0),MATCH('Ultima (Precision)'!$E63,'Ultima mCF Table'!$B$1:$D$1,0))*($F63*N$11)</f>
        <v>1827.1000000000001</v>
      </c>
      <c r="O63" s="174">
        <f>INDEX('Ultima mCF Table'!$B$2:$D$92,MATCH('Ultima (Precision)'!$D$6,'Ultima mCF Table'!$A$2:$A$92,0),MATCH('Ultima (Precision)'!$E63,'Ultima mCF Table'!$B$1:$D$1,0))*($F63*O$11)</f>
        <v>1993.1999999999998</v>
      </c>
      <c r="P63" s="174">
        <f>INDEX('Ultima mCF Table'!$B$2:$D$92,MATCH('Ultima (Precision)'!$D$6,'Ultima mCF Table'!$A$2:$A$92,0),MATCH('Ultima (Precision)'!$E63,'Ultima mCF Table'!$B$1:$D$1,0))*($F63*P$11)</f>
        <v>2159.3000000000002</v>
      </c>
      <c r="Q63" s="174">
        <f>INDEX('Ultima mCF Table'!$B$2:$D$92,MATCH('Ultima (Precision)'!$D$6,'Ultima mCF Table'!$A$2:$A$92,0),MATCH('Ultima (Precision)'!$E63,'Ultima mCF Table'!$B$1:$D$1,0))*($F63*Q$11)</f>
        <v>2325.3999999999996</v>
      </c>
      <c r="R63" s="174">
        <f>INDEX('Ultima mCF Table'!$B$2:$D$92,MATCH('Ultima (Precision)'!$D$6,'Ultima mCF Table'!$A$2:$A$92,0),MATCH('Ultima (Precision)'!$E63,'Ultima mCF Table'!$B$1:$D$1,0))*($F63*R$11)</f>
        <v>2491.5</v>
      </c>
      <c r="S63" s="174">
        <f>INDEX('Ultima mCF Table'!$B$2:$D$92,MATCH('Ultima (Precision)'!$D$6,'Ultima mCF Table'!$A$2:$A$92,0),MATCH('Ultima (Precision)'!$E63,'Ultima mCF Table'!$B$1:$D$1,0))*($F63*S$11)</f>
        <v>2657.6000000000004</v>
      </c>
      <c r="T63" s="174">
        <f>INDEX('Ultima mCF Table'!$B$2:$D$92,MATCH('Ultima (Precision)'!$D$6,'Ultima mCF Table'!$A$2:$A$92,0),MATCH('Ultima (Precision)'!$E63,'Ultima mCF Table'!$B$1:$D$1,0))*($F63*T$11)</f>
        <v>2823.7</v>
      </c>
      <c r="U63" s="174">
        <f>INDEX('Ultima mCF Table'!$B$2:$D$92,MATCH('Ultima (Precision)'!$D$6,'Ultima mCF Table'!$A$2:$A$92,0),MATCH('Ultima (Precision)'!$E63,'Ultima mCF Table'!$B$1:$D$1,0))*($F63*U$11)</f>
        <v>2989.8</v>
      </c>
      <c r="V63" s="174">
        <f>INDEX('Ultima mCF Table'!$B$2:$D$92,MATCH('Ultima (Precision)'!$D$6,'Ultima mCF Table'!$A$2:$A$92,0),MATCH('Ultima (Precision)'!$E63,'Ultima mCF Table'!$B$1:$D$1,0))*($F63*V$11)</f>
        <v>3155.8999999999996</v>
      </c>
      <c r="W63" s="174">
        <f>INDEX('Ultima mCF Table'!$B$2:$D$92,MATCH('Ultima (Precision)'!$D$6,'Ultima mCF Table'!$A$2:$A$92,0),MATCH('Ultima (Precision)'!$E63,'Ultima mCF Table'!$B$1:$D$1,0))*($F63*W$11)</f>
        <v>3322</v>
      </c>
      <c r="X63" s="174">
        <f>INDEX('Ultima mCF Table'!$B$2:$D$92,MATCH('Ultima (Precision)'!$D$6,'Ultima mCF Table'!$A$2:$A$92,0),MATCH('Ultima (Precision)'!$E63,'Ultima mCF Table'!$B$1:$D$1,0))*($F63*X$11)</f>
        <v>3488.1000000000004</v>
      </c>
      <c r="Y63" s="174">
        <f>INDEX('Ultima mCF Table'!$B$2:$D$92,MATCH('Ultima (Precision)'!$D$6,'Ultima mCF Table'!$A$2:$A$92,0),MATCH('Ultima (Precision)'!$E63,'Ultima mCF Table'!$B$1:$D$1,0))*($F63*Y$11)</f>
        <v>3654.2000000000003</v>
      </c>
      <c r="Z63" s="174">
        <f>INDEX('Ultima mCF Table'!$B$2:$D$92,MATCH('Ultima (Precision)'!$D$6,'Ultima mCF Table'!$A$2:$A$92,0),MATCH('Ultima (Precision)'!$E63,'Ultima mCF Table'!$B$1:$D$1,0))*($F63*Z$11)</f>
        <v>3820.2999999999997</v>
      </c>
      <c r="AA63" s="174">
        <f>INDEX('Ultima mCF Table'!$B$2:$D$92,MATCH('Ultima (Precision)'!$D$6,'Ultima mCF Table'!$A$2:$A$92,0),MATCH('Ultima (Precision)'!$E63,'Ultima mCF Table'!$B$1:$D$1,0))*($F63*AA$11)</f>
        <v>3986.3999999999996</v>
      </c>
      <c r="AB63" s="174">
        <f>INDEX('Ultima mCF Table'!$B$2:$D$92,MATCH('Ultima (Precision)'!$D$6,'Ultima mCF Table'!$A$2:$A$92,0),MATCH('Ultima (Precision)'!$E63,'Ultima mCF Table'!$B$1:$D$1,0))*($F63*AB$11)</f>
        <v>4152.5</v>
      </c>
      <c r="AC63" s="174">
        <f>INDEX('Ultima mCF Table'!$B$2:$D$92,MATCH('Ultima (Precision)'!$D$6,'Ultima mCF Table'!$A$2:$A$92,0),MATCH('Ultima (Precision)'!$E63,'Ultima mCF Table'!$B$1:$D$1,0))*($F63*AC$11)</f>
        <v>4318.6000000000004</v>
      </c>
      <c r="AD63" s="178">
        <f>INDEX('Ultima mCF Table'!$B$2:$D$92,MATCH('Ultima (Precision)'!$D$6,'Ultima mCF Table'!$A$2:$A$92,0),MATCH('Ultima (Precision)'!$E63,'Ultima mCF Table'!$B$1:$D$1,0))*($F63*AD$11)</f>
        <v>4484.7000000000007</v>
      </c>
    </row>
    <row r="64" spans="1:30" x14ac:dyDescent="0.2">
      <c r="A64" s="351">
        <v>3</v>
      </c>
      <c r="B64" s="351">
        <v>433</v>
      </c>
      <c r="C64" s="351">
        <v>630</v>
      </c>
      <c r="D64" s="351" t="s">
        <v>65</v>
      </c>
      <c r="E64" s="351" t="s">
        <v>72</v>
      </c>
      <c r="F64" s="352">
        <v>734</v>
      </c>
      <c r="G64" s="353"/>
      <c r="H64" s="177">
        <f>INDEX('Ultima mCF Table'!$B$2:$D$92,MATCH('Ultima (Precision)'!$D$6,'Ultima mCF Table'!$A$2:$A$92,0),MATCH('Ultima (Precision)'!$E64,'Ultima mCF Table'!$B$1:$D$1,0))*($F64*H$11)</f>
        <v>367</v>
      </c>
      <c r="I64" s="174">
        <f>INDEX('Ultima mCF Table'!$B$2:$D$92,MATCH('Ultima (Precision)'!$D$6,'Ultima mCF Table'!$A$2:$A$92,0),MATCH('Ultima (Precision)'!$E64,'Ultima mCF Table'!$B$1:$D$1,0))*($F64*I$11)</f>
        <v>440.4</v>
      </c>
      <c r="J64" s="174">
        <f>INDEX('Ultima mCF Table'!$B$2:$D$92,MATCH('Ultima (Precision)'!$D$6,'Ultima mCF Table'!$A$2:$A$92,0),MATCH('Ultima (Precision)'!$E64,'Ultima mCF Table'!$B$1:$D$1,0))*($F64*J$11)</f>
        <v>513.79999999999995</v>
      </c>
      <c r="K64" s="174">
        <f>INDEX('Ultima mCF Table'!$B$2:$D$92,MATCH('Ultima (Precision)'!$D$6,'Ultima mCF Table'!$A$2:$A$92,0),MATCH('Ultima (Precision)'!$E64,'Ultima mCF Table'!$B$1:$D$1,0))*($F64*K$11)</f>
        <v>587.20000000000005</v>
      </c>
      <c r="L64" s="174">
        <f>INDEX('Ultima mCF Table'!$B$2:$D$92,MATCH('Ultima (Precision)'!$D$6,'Ultima mCF Table'!$A$2:$A$92,0),MATCH('Ultima (Precision)'!$E64,'Ultima mCF Table'!$B$1:$D$1,0))*($F64*L$11)</f>
        <v>660.6</v>
      </c>
      <c r="M64" s="174">
        <f>INDEX('Ultima mCF Table'!$B$2:$D$92,MATCH('Ultima (Precision)'!$D$6,'Ultima mCF Table'!$A$2:$A$92,0),MATCH('Ultima (Precision)'!$E64,'Ultima mCF Table'!$B$1:$D$1,0))*($F64*M$11)</f>
        <v>734</v>
      </c>
      <c r="N64" s="174">
        <f>INDEX('Ultima mCF Table'!$B$2:$D$92,MATCH('Ultima (Precision)'!$D$6,'Ultima mCF Table'!$A$2:$A$92,0),MATCH('Ultima (Precision)'!$E64,'Ultima mCF Table'!$B$1:$D$1,0))*($F64*N$11)</f>
        <v>807.40000000000009</v>
      </c>
      <c r="O64" s="174">
        <f>INDEX('Ultima mCF Table'!$B$2:$D$92,MATCH('Ultima (Precision)'!$D$6,'Ultima mCF Table'!$A$2:$A$92,0),MATCH('Ultima (Precision)'!$E64,'Ultima mCF Table'!$B$1:$D$1,0))*($F64*O$11)</f>
        <v>880.8</v>
      </c>
      <c r="P64" s="174">
        <f>INDEX('Ultima mCF Table'!$B$2:$D$92,MATCH('Ultima (Precision)'!$D$6,'Ultima mCF Table'!$A$2:$A$92,0),MATCH('Ultima (Precision)'!$E64,'Ultima mCF Table'!$B$1:$D$1,0))*($F64*P$11)</f>
        <v>954.2</v>
      </c>
      <c r="Q64" s="174">
        <f>INDEX('Ultima mCF Table'!$B$2:$D$92,MATCH('Ultima (Precision)'!$D$6,'Ultima mCF Table'!$A$2:$A$92,0),MATCH('Ultima (Precision)'!$E64,'Ultima mCF Table'!$B$1:$D$1,0))*($F64*Q$11)</f>
        <v>1027.5999999999999</v>
      </c>
      <c r="R64" s="174">
        <f>INDEX('Ultima mCF Table'!$B$2:$D$92,MATCH('Ultima (Precision)'!$D$6,'Ultima mCF Table'!$A$2:$A$92,0),MATCH('Ultima (Precision)'!$E64,'Ultima mCF Table'!$B$1:$D$1,0))*($F64*R$11)</f>
        <v>1101</v>
      </c>
      <c r="S64" s="174">
        <f>INDEX('Ultima mCF Table'!$B$2:$D$92,MATCH('Ultima (Precision)'!$D$6,'Ultima mCF Table'!$A$2:$A$92,0),MATCH('Ultima (Precision)'!$E64,'Ultima mCF Table'!$B$1:$D$1,0))*($F64*S$11)</f>
        <v>1174.4000000000001</v>
      </c>
      <c r="T64" s="174">
        <f>INDEX('Ultima mCF Table'!$B$2:$D$92,MATCH('Ultima (Precision)'!$D$6,'Ultima mCF Table'!$A$2:$A$92,0),MATCH('Ultima (Precision)'!$E64,'Ultima mCF Table'!$B$1:$D$1,0))*($F64*T$11)</f>
        <v>1247.8</v>
      </c>
      <c r="U64" s="174">
        <f>INDEX('Ultima mCF Table'!$B$2:$D$92,MATCH('Ultima (Precision)'!$D$6,'Ultima mCF Table'!$A$2:$A$92,0),MATCH('Ultima (Precision)'!$E64,'Ultima mCF Table'!$B$1:$D$1,0))*($F64*U$11)</f>
        <v>1321.2</v>
      </c>
      <c r="V64" s="174">
        <f>INDEX('Ultima mCF Table'!$B$2:$D$92,MATCH('Ultima (Precision)'!$D$6,'Ultima mCF Table'!$A$2:$A$92,0),MATCH('Ultima (Precision)'!$E64,'Ultima mCF Table'!$B$1:$D$1,0))*($F64*V$11)</f>
        <v>1394.6</v>
      </c>
      <c r="W64" s="174">
        <f>INDEX('Ultima mCF Table'!$B$2:$D$92,MATCH('Ultima (Precision)'!$D$6,'Ultima mCF Table'!$A$2:$A$92,0),MATCH('Ultima (Precision)'!$E64,'Ultima mCF Table'!$B$1:$D$1,0))*($F64*W$11)</f>
        <v>1468</v>
      </c>
      <c r="X64" s="174">
        <f>INDEX('Ultima mCF Table'!$B$2:$D$92,MATCH('Ultima (Precision)'!$D$6,'Ultima mCF Table'!$A$2:$A$92,0),MATCH('Ultima (Precision)'!$E64,'Ultima mCF Table'!$B$1:$D$1,0))*($F64*X$11)</f>
        <v>1541.4</v>
      </c>
      <c r="Y64" s="174">
        <f>INDEX('Ultima mCF Table'!$B$2:$D$92,MATCH('Ultima (Precision)'!$D$6,'Ultima mCF Table'!$A$2:$A$92,0),MATCH('Ultima (Precision)'!$E64,'Ultima mCF Table'!$B$1:$D$1,0))*($F64*Y$11)</f>
        <v>1614.8000000000002</v>
      </c>
      <c r="Z64" s="174">
        <f>INDEX('Ultima mCF Table'!$B$2:$D$92,MATCH('Ultima (Precision)'!$D$6,'Ultima mCF Table'!$A$2:$A$92,0),MATCH('Ultima (Precision)'!$E64,'Ultima mCF Table'!$B$1:$D$1,0))*($F64*Z$11)</f>
        <v>1688.1999999999998</v>
      </c>
      <c r="AA64" s="174">
        <f>INDEX('Ultima mCF Table'!$B$2:$D$92,MATCH('Ultima (Precision)'!$D$6,'Ultima mCF Table'!$A$2:$A$92,0),MATCH('Ultima (Precision)'!$E64,'Ultima mCF Table'!$B$1:$D$1,0))*($F64*AA$11)</f>
        <v>1761.6</v>
      </c>
      <c r="AB64" s="174">
        <f>INDEX('Ultima mCF Table'!$B$2:$D$92,MATCH('Ultima (Precision)'!$D$6,'Ultima mCF Table'!$A$2:$A$92,0),MATCH('Ultima (Precision)'!$E64,'Ultima mCF Table'!$B$1:$D$1,0))*($F64*AB$11)</f>
        <v>1835</v>
      </c>
      <c r="AC64" s="174">
        <f>INDEX('Ultima mCF Table'!$B$2:$D$92,MATCH('Ultima (Precision)'!$D$6,'Ultima mCF Table'!$A$2:$A$92,0),MATCH('Ultima (Precision)'!$E64,'Ultima mCF Table'!$B$1:$D$1,0))*($F64*AC$11)</f>
        <v>1908.4</v>
      </c>
      <c r="AD64" s="178">
        <f>INDEX('Ultima mCF Table'!$B$2:$D$92,MATCH('Ultima (Precision)'!$D$6,'Ultima mCF Table'!$A$2:$A$92,0),MATCH('Ultima (Precision)'!$E64,'Ultima mCF Table'!$B$1:$D$1,0))*($F64*AD$11)</f>
        <v>1981.8000000000002</v>
      </c>
    </row>
    <row r="65" spans="1:30" x14ac:dyDescent="0.2">
      <c r="A65" s="351">
        <v>3</v>
      </c>
      <c r="B65" s="351">
        <v>433</v>
      </c>
      <c r="C65" s="351">
        <v>630</v>
      </c>
      <c r="D65" s="351" t="s">
        <v>66</v>
      </c>
      <c r="E65" s="351" t="s">
        <v>72</v>
      </c>
      <c r="F65" s="352">
        <v>944</v>
      </c>
      <c r="G65" s="353"/>
      <c r="H65" s="177">
        <f>INDEX('Ultima mCF Table'!$B$2:$D$92,MATCH('Ultima (Precision)'!$D$6,'Ultima mCF Table'!$A$2:$A$92,0),MATCH('Ultima (Precision)'!$E65,'Ultima mCF Table'!$B$1:$D$1,0))*($F65*H$11)</f>
        <v>472</v>
      </c>
      <c r="I65" s="174">
        <f>INDEX('Ultima mCF Table'!$B$2:$D$92,MATCH('Ultima (Precision)'!$D$6,'Ultima mCF Table'!$A$2:$A$92,0),MATCH('Ultima (Precision)'!$E65,'Ultima mCF Table'!$B$1:$D$1,0))*($F65*I$11)</f>
        <v>566.4</v>
      </c>
      <c r="J65" s="174">
        <f>INDEX('Ultima mCF Table'!$B$2:$D$92,MATCH('Ultima (Precision)'!$D$6,'Ultima mCF Table'!$A$2:$A$92,0),MATCH('Ultima (Precision)'!$E65,'Ultima mCF Table'!$B$1:$D$1,0))*($F65*J$11)</f>
        <v>660.8</v>
      </c>
      <c r="K65" s="174">
        <f>INDEX('Ultima mCF Table'!$B$2:$D$92,MATCH('Ultima (Precision)'!$D$6,'Ultima mCF Table'!$A$2:$A$92,0),MATCH('Ultima (Precision)'!$E65,'Ultima mCF Table'!$B$1:$D$1,0))*($F65*K$11)</f>
        <v>755.2</v>
      </c>
      <c r="L65" s="174">
        <f>INDEX('Ultima mCF Table'!$B$2:$D$92,MATCH('Ultima (Precision)'!$D$6,'Ultima mCF Table'!$A$2:$A$92,0),MATCH('Ultima (Precision)'!$E65,'Ultima mCF Table'!$B$1:$D$1,0))*($F65*L$11)</f>
        <v>849.6</v>
      </c>
      <c r="M65" s="174">
        <f>INDEX('Ultima mCF Table'!$B$2:$D$92,MATCH('Ultima (Precision)'!$D$6,'Ultima mCF Table'!$A$2:$A$92,0),MATCH('Ultima (Precision)'!$E65,'Ultima mCF Table'!$B$1:$D$1,0))*($F65*M$11)</f>
        <v>944</v>
      </c>
      <c r="N65" s="174">
        <f>INDEX('Ultima mCF Table'!$B$2:$D$92,MATCH('Ultima (Precision)'!$D$6,'Ultima mCF Table'!$A$2:$A$92,0),MATCH('Ultima (Precision)'!$E65,'Ultima mCF Table'!$B$1:$D$1,0))*($F65*N$11)</f>
        <v>1038.4000000000001</v>
      </c>
      <c r="O65" s="174">
        <f>INDEX('Ultima mCF Table'!$B$2:$D$92,MATCH('Ultima (Precision)'!$D$6,'Ultima mCF Table'!$A$2:$A$92,0),MATCH('Ultima (Precision)'!$E65,'Ultima mCF Table'!$B$1:$D$1,0))*($F65*O$11)</f>
        <v>1132.8</v>
      </c>
      <c r="P65" s="174">
        <f>INDEX('Ultima mCF Table'!$B$2:$D$92,MATCH('Ultima (Precision)'!$D$6,'Ultima mCF Table'!$A$2:$A$92,0),MATCH('Ultima (Precision)'!$E65,'Ultima mCF Table'!$B$1:$D$1,0))*($F65*P$11)</f>
        <v>1227.2</v>
      </c>
      <c r="Q65" s="174">
        <f>INDEX('Ultima mCF Table'!$B$2:$D$92,MATCH('Ultima (Precision)'!$D$6,'Ultima mCF Table'!$A$2:$A$92,0),MATCH('Ultima (Precision)'!$E65,'Ultima mCF Table'!$B$1:$D$1,0))*($F65*Q$11)</f>
        <v>1321.6</v>
      </c>
      <c r="R65" s="174">
        <f>INDEX('Ultima mCF Table'!$B$2:$D$92,MATCH('Ultima (Precision)'!$D$6,'Ultima mCF Table'!$A$2:$A$92,0),MATCH('Ultima (Precision)'!$E65,'Ultima mCF Table'!$B$1:$D$1,0))*($F65*R$11)</f>
        <v>1416</v>
      </c>
      <c r="S65" s="174">
        <f>INDEX('Ultima mCF Table'!$B$2:$D$92,MATCH('Ultima (Precision)'!$D$6,'Ultima mCF Table'!$A$2:$A$92,0),MATCH('Ultima (Precision)'!$E65,'Ultima mCF Table'!$B$1:$D$1,0))*($F65*S$11)</f>
        <v>1510.4</v>
      </c>
      <c r="T65" s="174">
        <f>INDEX('Ultima mCF Table'!$B$2:$D$92,MATCH('Ultima (Precision)'!$D$6,'Ultima mCF Table'!$A$2:$A$92,0),MATCH('Ultima (Precision)'!$E65,'Ultima mCF Table'!$B$1:$D$1,0))*($F65*T$11)</f>
        <v>1604.8</v>
      </c>
      <c r="U65" s="174">
        <f>INDEX('Ultima mCF Table'!$B$2:$D$92,MATCH('Ultima (Precision)'!$D$6,'Ultima mCF Table'!$A$2:$A$92,0),MATCH('Ultima (Precision)'!$E65,'Ultima mCF Table'!$B$1:$D$1,0))*($F65*U$11)</f>
        <v>1699.2</v>
      </c>
      <c r="V65" s="174">
        <f>INDEX('Ultima mCF Table'!$B$2:$D$92,MATCH('Ultima (Precision)'!$D$6,'Ultima mCF Table'!$A$2:$A$92,0),MATCH('Ultima (Precision)'!$E65,'Ultima mCF Table'!$B$1:$D$1,0))*($F65*V$11)</f>
        <v>1793.6</v>
      </c>
      <c r="W65" s="174">
        <f>INDEX('Ultima mCF Table'!$B$2:$D$92,MATCH('Ultima (Precision)'!$D$6,'Ultima mCF Table'!$A$2:$A$92,0),MATCH('Ultima (Precision)'!$E65,'Ultima mCF Table'!$B$1:$D$1,0))*($F65*W$11)</f>
        <v>1888</v>
      </c>
      <c r="X65" s="174">
        <f>INDEX('Ultima mCF Table'!$B$2:$D$92,MATCH('Ultima (Precision)'!$D$6,'Ultima mCF Table'!$A$2:$A$92,0),MATCH('Ultima (Precision)'!$E65,'Ultima mCF Table'!$B$1:$D$1,0))*($F65*X$11)</f>
        <v>1982.4</v>
      </c>
      <c r="Y65" s="174">
        <f>INDEX('Ultima mCF Table'!$B$2:$D$92,MATCH('Ultima (Precision)'!$D$6,'Ultima mCF Table'!$A$2:$A$92,0),MATCH('Ultima (Precision)'!$E65,'Ultima mCF Table'!$B$1:$D$1,0))*($F65*Y$11)</f>
        <v>2076.8000000000002</v>
      </c>
      <c r="Z65" s="174">
        <f>INDEX('Ultima mCF Table'!$B$2:$D$92,MATCH('Ultima (Precision)'!$D$6,'Ultima mCF Table'!$A$2:$A$92,0),MATCH('Ultima (Precision)'!$E65,'Ultima mCF Table'!$B$1:$D$1,0))*($F65*Z$11)</f>
        <v>2171.1999999999998</v>
      </c>
      <c r="AA65" s="174">
        <f>INDEX('Ultima mCF Table'!$B$2:$D$92,MATCH('Ultima (Precision)'!$D$6,'Ultima mCF Table'!$A$2:$A$92,0),MATCH('Ultima (Precision)'!$E65,'Ultima mCF Table'!$B$1:$D$1,0))*($F65*AA$11)</f>
        <v>2265.6</v>
      </c>
      <c r="AB65" s="174">
        <f>INDEX('Ultima mCF Table'!$B$2:$D$92,MATCH('Ultima (Precision)'!$D$6,'Ultima mCF Table'!$A$2:$A$92,0),MATCH('Ultima (Precision)'!$E65,'Ultima mCF Table'!$B$1:$D$1,0))*($F65*AB$11)</f>
        <v>2360</v>
      </c>
      <c r="AC65" s="174">
        <f>INDEX('Ultima mCF Table'!$B$2:$D$92,MATCH('Ultima (Precision)'!$D$6,'Ultima mCF Table'!$A$2:$A$92,0),MATCH('Ultima (Precision)'!$E65,'Ultima mCF Table'!$B$1:$D$1,0))*($F65*AC$11)</f>
        <v>2454.4</v>
      </c>
      <c r="AD65" s="178">
        <f>INDEX('Ultima mCF Table'!$B$2:$D$92,MATCH('Ultima (Precision)'!$D$6,'Ultima mCF Table'!$A$2:$A$92,0),MATCH('Ultima (Precision)'!$E65,'Ultima mCF Table'!$B$1:$D$1,0))*($F65*AD$11)</f>
        <v>2548.8000000000002</v>
      </c>
    </row>
    <row r="66" spans="1:30" x14ac:dyDescent="0.2">
      <c r="A66" s="351">
        <v>3</v>
      </c>
      <c r="B66" s="351">
        <v>433</v>
      </c>
      <c r="C66" s="351">
        <v>630</v>
      </c>
      <c r="D66" s="351" t="s">
        <v>67</v>
      </c>
      <c r="E66" s="351" t="s">
        <v>72</v>
      </c>
      <c r="F66" s="352">
        <v>1438</v>
      </c>
      <c r="G66" s="353"/>
      <c r="H66" s="177">
        <f>INDEX('Ultima mCF Table'!$B$2:$D$92,MATCH('Ultima (Precision)'!$D$6,'Ultima mCF Table'!$A$2:$A$92,0),MATCH('Ultima (Precision)'!$E66,'Ultima mCF Table'!$B$1:$D$1,0))*($F66*H$11)</f>
        <v>719</v>
      </c>
      <c r="I66" s="174">
        <f>INDEX('Ultima mCF Table'!$B$2:$D$92,MATCH('Ultima (Precision)'!$D$6,'Ultima mCF Table'!$A$2:$A$92,0),MATCH('Ultima (Precision)'!$E66,'Ultima mCF Table'!$B$1:$D$1,0))*($F66*I$11)</f>
        <v>862.8</v>
      </c>
      <c r="J66" s="174">
        <f>INDEX('Ultima mCF Table'!$B$2:$D$92,MATCH('Ultima (Precision)'!$D$6,'Ultima mCF Table'!$A$2:$A$92,0),MATCH('Ultima (Precision)'!$E66,'Ultima mCF Table'!$B$1:$D$1,0))*($F66*J$11)</f>
        <v>1006.5999999999999</v>
      </c>
      <c r="K66" s="174">
        <f>INDEX('Ultima mCF Table'!$B$2:$D$92,MATCH('Ultima (Precision)'!$D$6,'Ultima mCF Table'!$A$2:$A$92,0),MATCH('Ultima (Precision)'!$E66,'Ultima mCF Table'!$B$1:$D$1,0))*($F66*K$11)</f>
        <v>1150.4000000000001</v>
      </c>
      <c r="L66" s="174">
        <f>INDEX('Ultima mCF Table'!$B$2:$D$92,MATCH('Ultima (Precision)'!$D$6,'Ultima mCF Table'!$A$2:$A$92,0),MATCH('Ultima (Precision)'!$E66,'Ultima mCF Table'!$B$1:$D$1,0))*($F66*L$11)</f>
        <v>1294.2</v>
      </c>
      <c r="M66" s="174">
        <f>INDEX('Ultima mCF Table'!$B$2:$D$92,MATCH('Ultima (Precision)'!$D$6,'Ultima mCF Table'!$A$2:$A$92,0),MATCH('Ultima (Precision)'!$E66,'Ultima mCF Table'!$B$1:$D$1,0))*($F66*M$11)</f>
        <v>1438</v>
      </c>
      <c r="N66" s="174">
        <f>INDEX('Ultima mCF Table'!$B$2:$D$92,MATCH('Ultima (Precision)'!$D$6,'Ultima mCF Table'!$A$2:$A$92,0),MATCH('Ultima (Precision)'!$E66,'Ultima mCF Table'!$B$1:$D$1,0))*($F66*N$11)</f>
        <v>1581.8000000000002</v>
      </c>
      <c r="O66" s="174">
        <f>INDEX('Ultima mCF Table'!$B$2:$D$92,MATCH('Ultima (Precision)'!$D$6,'Ultima mCF Table'!$A$2:$A$92,0),MATCH('Ultima (Precision)'!$E66,'Ultima mCF Table'!$B$1:$D$1,0))*($F66*O$11)</f>
        <v>1725.6</v>
      </c>
      <c r="P66" s="174">
        <f>INDEX('Ultima mCF Table'!$B$2:$D$92,MATCH('Ultima (Precision)'!$D$6,'Ultima mCF Table'!$A$2:$A$92,0),MATCH('Ultima (Precision)'!$E66,'Ultima mCF Table'!$B$1:$D$1,0))*($F66*P$11)</f>
        <v>1869.4</v>
      </c>
      <c r="Q66" s="174">
        <f>INDEX('Ultima mCF Table'!$B$2:$D$92,MATCH('Ultima (Precision)'!$D$6,'Ultima mCF Table'!$A$2:$A$92,0),MATCH('Ultima (Precision)'!$E66,'Ultima mCF Table'!$B$1:$D$1,0))*($F66*Q$11)</f>
        <v>2013.1999999999998</v>
      </c>
      <c r="R66" s="174">
        <f>INDEX('Ultima mCF Table'!$B$2:$D$92,MATCH('Ultima (Precision)'!$D$6,'Ultima mCF Table'!$A$2:$A$92,0),MATCH('Ultima (Precision)'!$E66,'Ultima mCF Table'!$B$1:$D$1,0))*($F66*R$11)</f>
        <v>2157</v>
      </c>
      <c r="S66" s="174">
        <f>INDEX('Ultima mCF Table'!$B$2:$D$92,MATCH('Ultima (Precision)'!$D$6,'Ultima mCF Table'!$A$2:$A$92,0),MATCH('Ultima (Precision)'!$E66,'Ultima mCF Table'!$B$1:$D$1,0))*($F66*S$11)</f>
        <v>2300.8000000000002</v>
      </c>
      <c r="T66" s="174">
        <f>INDEX('Ultima mCF Table'!$B$2:$D$92,MATCH('Ultima (Precision)'!$D$6,'Ultima mCF Table'!$A$2:$A$92,0),MATCH('Ultima (Precision)'!$E66,'Ultima mCF Table'!$B$1:$D$1,0))*($F66*T$11)</f>
        <v>2444.6</v>
      </c>
      <c r="U66" s="174">
        <f>INDEX('Ultima mCF Table'!$B$2:$D$92,MATCH('Ultima (Precision)'!$D$6,'Ultima mCF Table'!$A$2:$A$92,0),MATCH('Ultima (Precision)'!$E66,'Ultima mCF Table'!$B$1:$D$1,0))*($F66*U$11)</f>
        <v>2588.4</v>
      </c>
      <c r="V66" s="174">
        <f>INDEX('Ultima mCF Table'!$B$2:$D$92,MATCH('Ultima (Precision)'!$D$6,'Ultima mCF Table'!$A$2:$A$92,0),MATCH('Ultima (Precision)'!$E66,'Ultima mCF Table'!$B$1:$D$1,0))*($F66*V$11)</f>
        <v>2732.2</v>
      </c>
      <c r="W66" s="174">
        <f>INDEX('Ultima mCF Table'!$B$2:$D$92,MATCH('Ultima (Precision)'!$D$6,'Ultima mCF Table'!$A$2:$A$92,0),MATCH('Ultima (Precision)'!$E66,'Ultima mCF Table'!$B$1:$D$1,0))*($F66*W$11)</f>
        <v>2876</v>
      </c>
      <c r="X66" s="174">
        <f>INDEX('Ultima mCF Table'!$B$2:$D$92,MATCH('Ultima (Precision)'!$D$6,'Ultima mCF Table'!$A$2:$A$92,0),MATCH('Ultima (Precision)'!$E66,'Ultima mCF Table'!$B$1:$D$1,0))*($F66*X$11)</f>
        <v>3019.8</v>
      </c>
      <c r="Y66" s="174">
        <f>INDEX('Ultima mCF Table'!$B$2:$D$92,MATCH('Ultima (Precision)'!$D$6,'Ultima mCF Table'!$A$2:$A$92,0),MATCH('Ultima (Precision)'!$E66,'Ultima mCF Table'!$B$1:$D$1,0))*($F66*Y$11)</f>
        <v>3163.6000000000004</v>
      </c>
      <c r="Z66" s="174">
        <f>INDEX('Ultima mCF Table'!$B$2:$D$92,MATCH('Ultima (Precision)'!$D$6,'Ultima mCF Table'!$A$2:$A$92,0),MATCH('Ultima (Precision)'!$E66,'Ultima mCF Table'!$B$1:$D$1,0))*($F66*Z$11)</f>
        <v>3307.3999999999996</v>
      </c>
      <c r="AA66" s="174">
        <f>INDEX('Ultima mCF Table'!$B$2:$D$92,MATCH('Ultima (Precision)'!$D$6,'Ultima mCF Table'!$A$2:$A$92,0),MATCH('Ultima (Precision)'!$E66,'Ultima mCF Table'!$B$1:$D$1,0))*($F66*AA$11)</f>
        <v>3451.2</v>
      </c>
      <c r="AB66" s="174">
        <f>INDEX('Ultima mCF Table'!$B$2:$D$92,MATCH('Ultima (Precision)'!$D$6,'Ultima mCF Table'!$A$2:$A$92,0),MATCH('Ultima (Precision)'!$E66,'Ultima mCF Table'!$B$1:$D$1,0))*($F66*AB$11)</f>
        <v>3595</v>
      </c>
      <c r="AC66" s="174">
        <f>INDEX('Ultima mCF Table'!$B$2:$D$92,MATCH('Ultima (Precision)'!$D$6,'Ultima mCF Table'!$A$2:$A$92,0),MATCH('Ultima (Precision)'!$E66,'Ultima mCF Table'!$B$1:$D$1,0))*($F66*AC$11)</f>
        <v>3738.8</v>
      </c>
      <c r="AD66" s="178">
        <f>INDEX('Ultima mCF Table'!$B$2:$D$92,MATCH('Ultima (Precision)'!$D$6,'Ultima mCF Table'!$A$2:$A$92,0),MATCH('Ultima (Precision)'!$E66,'Ultima mCF Table'!$B$1:$D$1,0))*($F66*AD$11)</f>
        <v>3882.6000000000004</v>
      </c>
    </row>
    <row r="67" spans="1:30" x14ac:dyDescent="0.2">
      <c r="A67" s="351">
        <v>3</v>
      </c>
      <c r="B67" s="351">
        <v>433</v>
      </c>
      <c r="C67" s="351">
        <v>630</v>
      </c>
      <c r="D67" s="351" t="s">
        <v>68</v>
      </c>
      <c r="E67" s="351" t="s">
        <v>72</v>
      </c>
      <c r="F67" s="352">
        <v>1895</v>
      </c>
      <c r="G67" s="353"/>
      <c r="H67" s="177">
        <f>INDEX('Ultima mCF Table'!$B$2:$D$92,MATCH('Ultima (Precision)'!$D$6,'Ultima mCF Table'!$A$2:$A$92,0),MATCH('Ultima (Precision)'!$E67,'Ultima mCF Table'!$B$1:$D$1,0))*($F67*H$11)</f>
        <v>947.5</v>
      </c>
      <c r="I67" s="174">
        <f>INDEX('Ultima mCF Table'!$B$2:$D$92,MATCH('Ultima (Precision)'!$D$6,'Ultima mCF Table'!$A$2:$A$92,0),MATCH('Ultima (Precision)'!$E67,'Ultima mCF Table'!$B$1:$D$1,0))*($F67*I$11)</f>
        <v>1137</v>
      </c>
      <c r="J67" s="174">
        <f>INDEX('Ultima mCF Table'!$B$2:$D$92,MATCH('Ultima (Precision)'!$D$6,'Ultima mCF Table'!$A$2:$A$92,0),MATCH('Ultima (Precision)'!$E67,'Ultima mCF Table'!$B$1:$D$1,0))*($F67*J$11)</f>
        <v>1326.5</v>
      </c>
      <c r="K67" s="174">
        <f>INDEX('Ultima mCF Table'!$B$2:$D$92,MATCH('Ultima (Precision)'!$D$6,'Ultima mCF Table'!$A$2:$A$92,0),MATCH('Ultima (Precision)'!$E67,'Ultima mCF Table'!$B$1:$D$1,0))*($F67*K$11)</f>
        <v>1516</v>
      </c>
      <c r="L67" s="174">
        <f>INDEX('Ultima mCF Table'!$B$2:$D$92,MATCH('Ultima (Precision)'!$D$6,'Ultima mCF Table'!$A$2:$A$92,0),MATCH('Ultima (Precision)'!$E67,'Ultima mCF Table'!$B$1:$D$1,0))*($F67*L$11)</f>
        <v>1705.5</v>
      </c>
      <c r="M67" s="174">
        <f>INDEX('Ultima mCF Table'!$B$2:$D$92,MATCH('Ultima (Precision)'!$D$6,'Ultima mCF Table'!$A$2:$A$92,0),MATCH('Ultima (Precision)'!$E67,'Ultima mCF Table'!$B$1:$D$1,0))*($F67*M$11)</f>
        <v>1895</v>
      </c>
      <c r="N67" s="174">
        <f>INDEX('Ultima mCF Table'!$B$2:$D$92,MATCH('Ultima (Precision)'!$D$6,'Ultima mCF Table'!$A$2:$A$92,0),MATCH('Ultima (Precision)'!$E67,'Ultima mCF Table'!$B$1:$D$1,0))*($F67*N$11)</f>
        <v>2084.5</v>
      </c>
      <c r="O67" s="174">
        <f>INDEX('Ultima mCF Table'!$B$2:$D$92,MATCH('Ultima (Precision)'!$D$6,'Ultima mCF Table'!$A$2:$A$92,0),MATCH('Ultima (Precision)'!$E67,'Ultima mCF Table'!$B$1:$D$1,0))*($F67*O$11)</f>
        <v>2274</v>
      </c>
      <c r="P67" s="174">
        <f>INDEX('Ultima mCF Table'!$B$2:$D$92,MATCH('Ultima (Precision)'!$D$6,'Ultima mCF Table'!$A$2:$A$92,0),MATCH('Ultima (Precision)'!$E67,'Ultima mCF Table'!$B$1:$D$1,0))*($F67*P$11)</f>
        <v>2463.5</v>
      </c>
      <c r="Q67" s="174">
        <f>INDEX('Ultima mCF Table'!$B$2:$D$92,MATCH('Ultima (Precision)'!$D$6,'Ultima mCF Table'!$A$2:$A$92,0),MATCH('Ultima (Precision)'!$E67,'Ultima mCF Table'!$B$1:$D$1,0))*($F67*Q$11)</f>
        <v>2653</v>
      </c>
      <c r="R67" s="174">
        <f>INDEX('Ultima mCF Table'!$B$2:$D$92,MATCH('Ultima (Precision)'!$D$6,'Ultima mCF Table'!$A$2:$A$92,0),MATCH('Ultima (Precision)'!$E67,'Ultima mCF Table'!$B$1:$D$1,0))*($F67*R$11)</f>
        <v>2842.5</v>
      </c>
      <c r="S67" s="174">
        <f>INDEX('Ultima mCF Table'!$B$2:$D$92,MATCH('Ultima (Precision)'!$D$6,'Ultima mCF Table'!$A$2:$A$92,0),MATCH('Ultima (Precision)'!$E67,'Ultima mCF Table'!$B$1:$D$1,0))*($F67*S$11)</f>
        <v>3032</v>
      </c>
      <c r="T67" s="174">
        <f>INDEX('Ultima mCF Table'!$B$2:$D$92,MATCH('Ultima (Precision)'!$D$6,'Ultima mCF Table'!$A$2:$A$92,0),MATCH('Ultima (Precision)'!$E67,'Ultima mCF Table'!$B$1:$D$1,0))*($F67*T$11)</f>
        <v>3221.5</v>
      </c>
      <c r="U67" s="174">
        <f>INDEX('Ultima mCF Table'!$B$2:$D$92,MATCH('Ultima (Precision)'!$D$6,'Ultima mCF Table'!$A$2:$A$92,0),MATCH('Ultima (Precision)'!$E67,'Ultima mCF Table'!$B$1:$D$1,0))*($F67*U$11)</f>
        <v>3411</v>
      </c>
      <c r="V67" s="174">
        <f>INDEX('Ultima mCF Table'!$B$2:$D$92,MATCH('Ultima (Precision)'!$D$6,'Ultima mCF Table'!$A$2:$A$92,0),MATCH('Ultima (Precision)'!$E67,'Ultima mCF Table'!$B$1:$D$1,0))*($F67*V$11)</f>
        <v>3600.5</v>
      </c>
      <c r="W67" s="174">
        <f>INDEX('Ultima mCF Table'!$B$2:$D$92,MATCH('Ultima (Precision)'!$D$6,'Ultima mCF Table'!$A$2:$A$92,0),MATCH('Ultima (Precision)'!$E67,'Ultima mCF Table'!$B$1:$D$1,0))*($F67*W$11)</f>
        <v>3790</v>
      </c>
      <c r="X67" s="174">
        <f>INDEX('Ultima mCF Table'!$B$2:$D$92,MATCH('Ultima (Precision)'!$D$6,'Ultima mCF Table'!$A$2:$A$92,0),MATCH('Ultima (Precision)'!$E67,'Ultima mCF Table'!$B$1:$D$1,0))*($F67*X$11)</f>
        <v>3979.5</v>
      </c>
      <c r="Y67" s="174">
        <f>INDEX('Ultima mCF Table'!$B$2:$D$92,MATCH('Ultima (Precision)'!$D$6,'Ultima mCF Table'!$A$2:$A$92,0),MATCH('Ultima (Precision)'!$E67,'Ultima mCF Table'!$B$1:$D$1,0))*($F67*Y$11)</f>
        <v>4169</v>
      </c>
      <c r="Z67" s="174">
        <f>INDEX('Ultima mCF Table'!$B$2:$D$92,MATCH('Ultima (Precision)'!$D$6,'Ultima mCF Table'!$A$2:$A$92,0),MATCH('Ultima (Precision)'!$E67,'Ultima mCF Table'!$B$1:$D$1,0))*($F67*Z$11)</f>
        <v>4358.5</v>
      </c>
      <c r="AA67" s="174">
        <f>INDEX('Ultima mCF Table'!$B$2:$D$92,MATCH('Ultima (Precision)'!$D$6,'Ultima mCF Table'!$A$2:$A$92,0),MATCH('Ultima (Precision)'!$E67,'Ultima mCF Table'!$B$1:$D$1,0))*($F67*AA$11)</f>
        <v>4548</v>
      </c>
      <c r="AB67" s="174">
        <f>INDEX('Ultima mCF Table'!$B$2:$D$92,MATCH('Ultima (Precision)'!$D$6,'Ultima mCF Table'!$A$2:$A$92,0),MATCH('Ultima (Precision)'!$E67,'Ultima mCF Table'!$B$1:$D$1,0))*($F67*AB$11)</f>
        <v>4737.5</v>
      </c>
      <c r="AC67" s="174">
        <f>INDEX('Ultima mCF Table'!$B$2:$D$92,MATCH('Ultima (Precision)'!$D$6,'Ultima mCF Table'!$A$2:$A$92,0),MATCH('Ultima (Precision)'!$E67,'Ultima mCF Table'!$B$1:$D$1,0))*($F67*AC$11)</f>
        <v>4927</v>
      </c>
      <c r="AD67" s="178">
        <f>INDEX('Ultima mCF Table'!$B$2:$D$92,MATCH('Ultima (Precision)'!$D$6,'Ultima mCF Table'!$A$2:$A$92,0),MATCH('Ultima (Precision)'!$E67,'Ultima mCF Table'!$B$1:$D$1,0))*($F67*AD$11)</f>
        <v>5116.5</v>
      </c>
    </row>
    <row r="68" spans="1:30" x14ac:dyDescent="0.2">
      <c r="A68" s="351">
        <v>3</v>
      </c>
      <c r="B68" s="351">
        <v>505</v>
      </c>
      <c r="C68" s="351">
        <v>700</v>
      </c>
      <c r="D68" s="351" t="s">
        <v>65</v>
      </c>
      <c r="E68" s="351" t="s">
        <v>72</v>
      </c>
      <c r="F68" s="352">
        <v>833</v>
      </c>
      <c r="G68" s="353"/>
      <c r="H68" s="177">
        <f>INDEX('Ultima mCF Table'!$B$2:$D$92,MATCH('Ultima (Precision)'!$D$6,'Ultima mCF Table'!$A$2:$A$92,0),MATCH('Ultima (Precision)'!$E68,'Ultima mCF Table'!$B$1:$D$1,0))*($F68*H$11)</f>
        <v>416.5</v>
      </c>
      <c r="I68" s="174">
        <f>INDEX('Ultima mCF Table'!$B$2:$D$92,MATCH('Ultima (Precision)'!$D$6,'Ultima mCF Table'!$A$2:$A$92,0),MATCH('Ultima (Precision)'!$E68,'Ultima mCF Table'!$B$1:$D$1,0))*($F68*I$11)</f>
        <v>499.79999999999995</v>
      </c>
      <c r="J68" s="174">
        <f>INDEX('Ultima mCF Table'!$B$2:$D$92,MATCH('Ultima (Precision)'!$D$6,'Ultima mCF Table'!$A$2:$A$92,0),MATCH('Ultima (Precision)'!$E68,'Ultima mCF Table'!$B$1:$D$1,0))*($F68*J$11)</f>
        <v>583.09999999999991</v>
      </c>
      <c r="K68" s="174">
        <f>INDEX('Ultima mCF Table'!$B$2:$D$92,MATCH('Ultima (Precision)'!$D$6,'Ultima mCF Table'!$A$2:$A$92,0),MATCH('Ultima (Precision)'!$E68,'Ultima mCF Table'!$B$1:$D$1,0))*($F68*K$11)</f>
        <v>666.40000000000009</v>
      </c>
      <c r="L68" s="174">
        <f>INDEX('Ultima mCF Table'!$B$2:$D$92,MATCH('Ultima (Precision)'!$D$6,'Ultima mCF Table'!$A$2:$A$92,0),MATCH('Ultima (Precision)'!$E68,'Ultima mCF Table'!$B$1:$D$1,0))*($F68*L$11)</f>
        <v>749.7</v>
      </c>
      <c r="M68" s="174">
        <f>INDEX('Ultima mCF Table'!$B$2:$D$92,MATCH('Ultima (Precision)'!$D$6,'Ultima mCF Table'!$A$2:$A$92,0),MATCH('Ultima (Precision)'!$E68,'Ultima mCF Table'!$B$1:$D$1,0))*($F68*M$11)</f>
        <v>833</v>
      </c>
      <c r="N68" s="174">
        <f>INDEX('Ultima mCF Table'!$B$2:$D$92,MATCH('Ultima (Precision)'!$D$6,'Ultima mCF Table'!$A$2:$A$92,0),MATCH('Ultima (Precision)'!$E68,'Ultima mCF Table'!$B$1:$D$1,0))*($F68*N$11)</f>
        <v>916.30000000000007</v>
      </c>
      <c r="O68" s="174">
        <f>INDEX('Ultima mCF Table'!$B$2:$D$92,MATCH('Ultima (Precision)'!$D$6,'Ultima mCF Table'!$A$2:$A$92,0),MATCH('Ultima (Precision)'!$E68,'Ultima mCF Table'!$B$1:$D$1,0))*($F68*O$11)</f>
        <v>999.59999999999991</v>
      </c>
      <c r="P68" s="174">
        <f>INDEX('Ultima mCF Table'!$B$2:$D$92,MATCH('Ultima (Precision)'!$D$6,'Ultima mCF Table'!$A$2:$A$92,0),MATCH('Ultima (Precision)'!$E68,'Ultima mCF Table'!$B$1:$D$1,0))*($F68*P$11)</f>
        <v>1082.9000000000001</v>
      </c>
      <c r="Q68" s="174">
        <f>INDEX('Ultima mCF Table'!$B$2:$D$92,MATCH('Ultima (Precision)'!$D$6,'Ultima mCF Table'!$A$2:$A$92,0),MATCH('Ultima (Precision)'!$E68,'Ultima mCF Table'!$B$1:$D$1,0))*($F68*Q$11)</f>
        <v>1166.1999999999998</v>
      </c>
      <c r="R68" s="174">
        <f>INDEX('Ultima mCF Table'!$B$2:$D$92,MATCH('Ultima (Precision)'!$D$6,'Ultima mCF Table'!$A$2:$A$92,0),MATCH('Ultima (Precision)'!$E68,'Ultima mCF Table'!$B$1:$D$1,0))*($F68*R$11)</f>
        <v>1249.5</v>
      </c>
      <c r="S68" s="174">
        <f>INDEX('Ultima mCF Table'!$B$2:$D$92,MATCH('Ultima (Precision)'!$D$6,'Ultima mCF Table'!$A$2:$A$92,0),MATCH('Ultima (Precision)'!$E68,'Ultima mCF Table'!$B$1:$D$1,0))*($F68*S$11)</f>
        <v>1332.8000000000002</v>
      </c>
      <c r="T68" s="174">
        <f>INDEX('Ultima mCF Table'!$B$2:$D$92,MATCH('Ultima (Precision)'!$D$6,'Ultima mCF Table'!$A$2:$A$92,0),MATCH('Ultima (Precision)'!$E68,'Ultima mCF Table'!$B$1:$D$1,0))*($F68*T$11)</f>
        <v>1416.1</v>
      </c>
      <c r="U68" s="174">
        <f>INDEX('Ultima mCF Table'!$B$2:$D$92,MATCH('Ultima (Precision)'!$D$6,'Ultima mCF Table'!$A$2:$A$92,0),MATCH('Ultima (Precision)'!$E68,'Ultima mCF Table'!$B$1:$D$1,0))*($F68*U$11)</f>
        <v>1499.4</v>
      </c>
      <c r="V68" s="174">
        <f>INDEX('Ultima mCF Table'!$B$2:$D$92,MATCH('Ultima (Precision)'!$D$6,'Ultima mCF Table'!$A$2:$A$92,0),MATCH('Ultima (Precision)'!$E68,'Ultima mCF Table'!$B$1:$D$1,0))*($F68*V$11)</f>
        <v>1582.6999999999998</v>
      </c>
      <c r="W68" s="174">
        <f>INDEX('Ultima mCF Table'!$B$2:$D$92,MATCH('Ultima (Precision)'!$D$6,'Ultima mCF Table'!$A$2:$A$92,0),MATCH('Ultima (Precision)'!$E68,'Ultima mCF Table'!$B$1:$D$1,0))*($F68*W$11)</f>
        <v>1666</v>
      </c>
      <c r="X68" s="174">
        <f>INDEX('Ultima mCF Table'!$B$2:$D$92,MATCH('Ultima (Precision)'!$D$6,'Ultima mCF Table'!$A$2:$A$92,0),MATCH('Ultima (Precision)'!$E68,'Ultima mCF Table'!$B$1:$D$1,0))*($F68*X$11)</f>
        <v>1749.3000000000002</v>
      </c>
      <c r="Y68" s="174">
        <f>INDEX('Ultima mCF Table'!$B$2:$D$92,MATCH('Ultima (Precision)'!$D$6,'Ultima mCF Table'!$A$2:$A$92,0),MATCH('Ultima (Precision)'!$E68,'Ultima mCF Table'!$B$1:$D$1,0))*($F68*Y$11)</f>
        <v>1832.6000000000001</v>
      </c>
      <c r="Z68" s="174">
        <f>INDEX('Ultima mCF Table'!$B$2:$D$92,MATCH('Ultima (Precision)'!$D$6,'Ultima mCF Table'!$A$2:$A$92,0),MATCH('Ultima (Precision)'!$E68,'Ultima mCF Table'!$B$1:$D$1,0))*($F68*Z$11)</f>
        <v>1915.8999999999999</v>
      </c>
      <c r="AA68" s="174">
        <f>INDEX('Ultima mCF Table'!$B$2:$D$92,MATCH('Ultima (Precision)'!$D$6,'Ultima mCF Table'!$A$2:$A$92,0),MATCH('Ultima (Precision)'!$E68,'Ultima mCF Table'!$B$1:$D$1,0))*($F68*AA$11)</f>
        <v>1999.1999999999998</v>
      </c>
      <c r="AB68" s="174">
        <f>INDEX('Ultima mCF Table'!$B$2:$D$92,MATCH('Ultima (Precision)'!$D$6,'Ultima mCF Table'!$A$2:$A$92,0),MATCH('Ultima (Precision)'!$E68,'Ultima mCF Table'!$B$1:$D$1,0))*($F68*AB$11)</f>
        <v>2082.5</v>
      </c>
      <c r="AC68" s="174">
        <f>INDEX('Ultima mCF Table'!$B$2:$D$92,MATCH('Ultima (Precision)'!$D$6,'Ultima mCF Table'!$A$2:$A$92,0),MATCH('Ultima (Precision)'!$E68,'Ultima mCF Table'!$B$1:$D$1,0))*($F68*AC$11)</f>
        <v>2165.8000000000002</v>
      </c>
      <c r="AD68" s="178">
        <f>INDEX('Ultima mCF Table'!$B$2:$D$92,MATCH('Ultima (Precision)'!$D$6,'Ultima mCF Table'!$A$2:$A$92,0),MATCH('Ultima (Precision)'!$E68,'Ultima mCF Table'!$B$1:$D$1,0))*($F68*AD$11)</f>
        <v>2249.1000000000004</v>
      </c>
    </row>
    <row r="69" spans="1:30" x14ac:dyDescent="0.2">
      <c r="A69" s="351">
        <v>3</v>
      </c>
      <c r="B69" s="351">
        <v>505</v>
      </c>
      <c r="C69" s="351">
        <v>700</v>
      </c>
      <c r="D69" s="351" t="s">
        <v>66</v>
      </c>
      <c r="E69" s="351" t="s">
        <v>72</v>
      </c>
      <c r="F69" s="352">
        <v>1055</v>
      </c>
      <c r="G69" s="353"/>
      <c r="H69" s="177">
        <f>INDEX('Ultima mCF Table'!$B$2:$D$92,MATCH('Ultima (Precision)'!$D$6,'Ultima mCF Table'!$A$2:$A$92,0),MATCH('Ultima (Precision)'!$E69,'Ultima mCF Table'!$B$1:$D$1,0))*($F69*H$11)</f>
        <v>527.5</v>
      </c>
      <c r="I69" s="174">
        <f>INDEX('Ultima mCF Table'!$B$2:$D$92,MATCH('Ultima (Precision)'!$D$6,'Ultima mCF Table'!$A$2:$A$92,0),MATCH('Ultima (Precision)'!$E69,'Ultima mCF Table'!$B$1:$D$1,0))*($F69*I$11)</f>
        <v>633</v>
      </c>
      <c r="J69" s="174">
        <f>INDEX('Ultima mCF Table'!$B$2:$D$92,MATCH('Ultima (Precision)'!$D$6,'Ultima mCF Table'!$A$2:$A$92,0),MATCH('Ultima (Precision)'!$E69,'Ultima mCF Table'!$B$1:$D$1,0))*($F69*J$11)</f>
        <v>738.5</v>
      </c>
      <c r="K69" s="174">
        <f>INDEX('Ultima mCF Table'!$B$2:$D$92,MATCH('Ultima (Precision)'!$D$6,'Ultima mCF Table'!$A$2:$A$92,0),MATCH('Ultima (Precision)'!$E69,'Ultima mCF Table'!$B$1:$D$1,0))*($F69*K$11)</f>
        <v>844</v>
      </c>
      <c r="L69" s="174">
        <f>INDEX('Ultima mCF Table'!$B$2:$D$92,MATCH('Ultima (Precision)'!$D$6,'Ultima mCF Table'!$A$2:$A$92,0),MATCH('Ultima (Precision)'!$E69,'Ultima mCF Table'!$B$1:$D$1,0))*($F69*L$11)</f>
        <v>949.5</v>
      </c>
      <c r="M69" s="174">
        <f>INDEX('Ultima mCF Table'!$B$2:$D$92,MATCH('Ultima (Precision)'!$D$6,'Ultima mCF Table'!$A$2:$A$92,0),MATCH('Ultima (Precision)'!$E69,'Ultima mCF Table'!$B$1:$D$1,0))*($F69*M$11)</f>
        <v>1055</v>
      </c>
      <c r="N69" s="174">
        <f>INDEX('Ultima mCF Table'!$B$2:$D$92,MATCH('Ultima (Precision)'!$D$6,'Ultima mCF Table'!$A$2:$A$92,0),MATCH('Ultima (Precision)'!$E69,'Ultima mCF Table'!$B$1:$D$1,0))*($F69*N$11)</f>
        <v>1160.5</v>
      </c>
      <c r="O69" s="174">
        <f>INDEX('Ultima mCF Table'!$B$2:$D$92,MATCH('Ultima (Precision)'!$D$6,'Ultima mCF Table'!$A$2:$A$92,0),MATCH('Ultima (Precision)'!$E69,'Ultima mCF Table'!$B$1:$D$1,0))*($F69*O$11)</f>
        <v>1266</v>
      </c>
      <c r="P69" s="174">
        <f>INDEX('Ultima mCF Table'!$B$2:$D$92,MATCH('Ultima (Precision)'!$D$6,'Ultima mCF Table'!$A$2:$A$92,0),MATCH('Ultima (Precision)'!$E69,'Ultima mCF Table'!$B$1:$D$1,0))*($F69*P$11)</f>
        <v>1371.5</v>
      </c>
      <c r="Q69" s="174">
        <f>INDEX('Ultima mCF Table'!$B$2:$D$92,MATCH('Ultima (Precision)'!$D$6,'Ultima mCF Table'!$A$2:$A$92,0),MATCH('Ultima (Precision)'!$E69,'Ultima mCF Table'!$B$1:$D$1,0))*($F69*Q$11)</f>
        <v>1477</v>
      </c>
      <c r="R69" s="174">
        <f>INDEX('Ultima mCF Table'!$B$2:$D$92,MATCH('Ultima (Precision)'!$D$6,'Ultima mCF Table'!$A$2:$A$92,0),MATCH('Ultima (Precision)'!$E69,'Ultima mCF Table'!$B$1:$D$1,0))*($F69*R$11)</f>
        <v>1582.5</v>
      </c>
      <c r="S69" s="174">
        <f>INDEX('Ultima mCF Table'!$B$2:$D$92,MATCH('Ultima (Precision)'!$D$6,'Ultima mCF Table'!$A$2:$A$92,0),MATCH('Ultima (Precision)'!$E69,'Ultima mCF Table'!$B$1:$D$1,0))*($F69*S$11)</f>
        <v>1688</v>
      </c>
      <c r="T69" s="174">
        <f>INDEX('Ultima mCF Table'!$B$2:$D$92,MATCH('Ultima (Precision)'!$D$6,'Ultima mCF Table'!$A$2:$A$92,0),MATCH('Ultima (Precision)'!$E69,'Ultima mCF Table'!$B$1:$D$1,0))*($F69*T$11)</f>
        <v>1793.5</v>
      </c>
      <c r="U69" s="174">
        <f>INDEX('Ultima mCF Table'!$B$2:$D$92,MATCH('Ultima (Precision)'!$D$6,'Ultima mCF Table'!$A$2:$A$92,0),MATCH('Ultima (Precision)'!$E69,'Ultima mCF Table'!$B$1:$D$1,0))*($F69*U$11)</f>
        <v>1899</v>
      </c>
      <c r="V69" s="174">
        <f>INDEX('Ultima mCF Table'!$B$2:$D$92,MATCH('Ultima (Precision)'!$D$6,'Ultima mCF Table'!$A$2:$A$92,0),MATCH('Ultima (Precision)'!$E69,'Ultima mCF Table'!$B$1:$D$1,0))*($F69*V$11)</f>
        <v>2004.5</v>
      </c>
      <c r="W69" s="174">
        <f>INDEX('Ultima mCF Table'!$B$2:$D$92,MATCH('Ultima (Precision)'!$D$6,'Ultima mCF Table'!$A$2:$A$92,0),MATCH('Ultima (Precision)'!$E69,'Ultima mCF Table'!$B$1:$D$1,0))*($F69*W$11)</f>
        <v>2110</v>
      </c>
      <c r="X69" s="174">
        <f>INDEX('Ultima mCF Table'!$B$2:$D$92,MATCH('Ultima (Precision)'!$D$6,'Ultima mCF Table'!$A$2:$A$92,0),MATCH('Ultima (Precision)'!$E69,'Ultima mCF Table'!$B$1:$D$1,0))*($F69*X$11)</f>
        <v>2215.5</v>
      </c>
      <c r="Y69" s="174">
        <f>INDEX('Ultima mCF Table'!$B$2:$D$92,MATCH('Ultima (Precision)'!$D$6,'Ultima mCF Table'!$A$2:$A$92,0),MATCH('Ultima (Precision)'!$E69,'Ultima mCF Table'!$B$1:$D$1,0))*($F69*Y$11)</f>
        <v>2321</v>
      </c>
      <c r="Z69" s="174">
        <f>INDEX('Ultima mCF Table'!$B$2:$D$92,MATCH('Ultima (Precision)'!$D$6,'Ultima mCF Table'!$A$2:$A$92,0),MATCH('Ultima (Precision)'!$E69,'Ultima mCF Table'!$B$1:$D$1,0))*($F69*Z$11)</f>
        <v>2426.5</v>
      </c>
      <c r="AA69" s="174">
        <f>INDEX('Ultima mCF Table'!$B$2:$D$92,MATCH('Ultima (Precision)'!$D$6,'Ultima mCF Table'!$A$2:$A$92,0),MATCH('Ultima (Precision)'!$E69,'Ultima mCF Table'!$B$1:$D$1,0))*($F69*AA$11)</f>
        <v>2532</v>
      </c>
      <c r="AB69" s="174">
        <f>INDEX('Ultima mCF Table'!$B$2:$D$92,MATCH('Ultima (Precision)'!$D$6,'Ultima mCF Table'!$A$2:$A$92,0),MATCH('Ultima (Precision)'!$E69,'Ultima mCF Table'!$B$1:$D$1,0))*($F69*AB$11)</f>
        <v>2637.5</v>
      </c>
      <c r="AC69" s="174">
        <f>INDEX('Ultima mCF Table'!$B$2:$D$92,MATCH('Ultima (Precision)'!$D$6,'Ultima mCF Table'!$A$2:$A$92,0),MATCH('Ultima (Precision)'!$E69,'Ultima mCF Table'!$B$1:$D$1,0))*($F69*AC$11)</f>
        <v>2743</v>
      </c>
      <c r="AD69" s="178">
        <f>INDEX('Ultima mCF Table'!$B$2:$D$92,MATCH('Ultima (Precision)'!$D$6,'Ultima mCF Table'!$A$2:$A$92,0),MATCH('Ultima (Precision)'!$E69,'Ultima mCF Table'!$B$1:$D$1,0))*($F69*AD$11)</f>
        <v>2848.5</v>
      </c>
    </row>
    <row r="70" spans="1:30" x14ac:dyDescent="0.2">
      <c r="A70" s="351">
        <v>3</v>
      </c>
      <c r="B70" s="351">
        <v>505</v>
      </c>
      <c r="C70" s="351">
        <v>700</v>
      </c>
      <c r="D70" s="351" t="s">
        <v>67</v>
      </c>
      <c r="E70" s="351" t="s">
        <v>72</v>
      </c>
      <c r="F70" s="352">
        <v>1618</v>
      </c>
      <c r="G70" s="353"/>
      <c r="H70" s="177">
        <f>INDEX('Ultima mCF Table'!$B$2:$D$92,MATCH('Ultima (Precision)'!$D$6,'Ultima mCF Table'!$A$2:$A$92,0),MATCH('Ultima (Precision)'!$E70,'Ultima mCF Table'!$B$1:$D$1,0))*($F70*H$11)</f>
        <v>809</v>
      </c>
      <c r="I70" s="174">
        <f>INDEX('Ultima mCF Table'!$B$2:$D$92,MATCH('Ultima (Precision)'!$D$6,'Ultima mCF Table'!$A$2:$A$92,0),MATCH('Ultima (Precision)'!$E70,'Ultima mCF Table'!$B$1:$D$1,0))*($F70*I$11)</f>
        <v>970.8</v>
      </c>
      <c r="J70" s="174">
        <f>INDEX('Ultima mCF Table'!$B$2:$D$92,MATCH('Ultima (Precision)'!$D$6,'Ultima mCF Table'!$A$2:$A$92,0),MATCH('Ultima (Precision)'!$E70,'Ultima mCF Table'!$B$1:$D$1,0))*($F70*J$11)</f>
        <v>1132.5999999999999</v>
      </c>
      <c r="K70" s="174">
        <f>INDEX('Ultima mCF Table'!$B$2:$D$92,MATCH('Ultima (Precision)'!$D$6,'Ultima mCF Table'!$A$2:$A$92,0),MATCH('Ultima (Precision)'!$E70,'Ultima mCF Table'!$B$1:$D$1,0))*($F70*K$11)</f>
        <v>1294.4000000000001</v>
      </c>
      <c r="L70" s="174">
        <f>INDEX('Ultima mCF Table'!$B$2:$D$92,MATCH('Ultima (Precision)'!$D$6,'Ultima mCF Table'!$A$2:$A$92,0),MATCH('Ultima (Precision)'!$E70,'Ultima mCF Table'!$B$1:$D$1,0))*($F70*L$11)</f>
        <v>1456.2</v>
      </c>
      <c r="M70" s="174">
        <f>INDEX('Ultima mCF Table'!$B$2:$D$92,MATCH('Ultima (Precision)'!$D$6,'Ultima mCF Table'!$A$2:$A$92,0),MATCH('Ultima (Precision)'!$E70,'Ultima mCF Table'!$B$1:$D$1,0))*($F70*M$11)</f>
        <v>1618</v>
      </c>
      <c r="N70" s="174">
        <f>INDEX('Ultima mCF Table'!$B$2:$D$92,MATCH('Ultima (Precision)'!$D$6,'Ultima mCF Table'!$A$2:$A$92,0),MATCH('Ultima (Precision)'!$E70,'Ultima mCF Table'!$B$1:$D$1,0))*($F70*N$11)</f>
        <v>1779.8000000000002</v>
      </c>
      <c r="O70" s="174">
        <f>INDEX('Ultima mCF Table'!$B$2:$D$92,MATCH('Ultima (Precision)'!$D$6,'Ultima mCF Table'!$A$2:$A$92,0),MATCH('Ultima (Precision)'!$E70,'Ultima mCF Table'!$B$1:$D$1,0))*($F70*O$11)</f>
        <v>1941.6</v>
      </c>
      <c r="P70" s="174">
        <f>INDEX('Ultima mCF Table'!$B$2:$D$92,MATCH('Ultima (Precision)'!$D$6,'Ultima mCF Table'!$A$2:$A$92,0),MATCH('Ultima (Precision)'!$E70,'Ultima mCF Table'!$B$1:$D$1,0))*($F70*P$11)</f>
        <v>2103.4</v>
      </c>
      <c r="Q70" s="174">
        <f>INDEX('Ultima mCF Table'!$B$2:$D$92,MATCH('Ultima (Precision)'!$D$6,'Ultima mCF Table'!$A$2:$A$92,0),MATCH('Ultima (Precision)'!$E70,'Ultima mCF Table'!$B$1:$D$1,0))*($F70*Q$11)</f>
        <v>2265.1999999999998</v>
      </c>
      <c r="R70" s="174">
        <f>INDEX('Ultima mCF Table'!$B$2:$D$92,MATCH('Ultima (Precision)'!$D$6,'Ultima mCF Table'!$A$2:$A$92,0),MATCH('Ultima (Precision)'!$E70,'Ultima mCF Table'!$B$1:$D$1,0))*($F70*R$11)</f>
        <v>2427</v>
      </c>
      <c r="S70" s="174">
        <f>INDEX('Ultima mCF Table'!$B$2:$D$92,MATCH('Ultima (Precision)'!$D$6,'Ultima mCF Table'!$A$2:$A$92,0),MATCH('Ultima (Precision)'!$E70,'Ultima mCF Table'!$B$1:$D$1,0))*($F70*S$11)</f>
        <v>2588.8000000000002</v>
      </c>
      <c r="T70" s="174">
        <f>INDEX('Ultima mCF Table'!$B$2:$D$92,MATCH('Ultima (Precision)'!$D$6,'Ultima mCF Table'!$A$2:$A$92,0),MATCH('Ultima (Precision)'!$E70,'Ultima mCF Table'!$B$1:$D$1,0))*($F70*T$11)</f>
        <v>2750.6</v>
      </c>
      <c r="U70" s="174">
        <f>INDEX('Ultima mCF Table'!$B$2:$D$92,MATCH('Ultima (Precision)'!$D$6,'Ultima mCF Table'!$A$2:$A$92,0),MATCH('Ultima (Precision)'!$E70,'Ultima mCF Table'!$B$1:$D$1,0))*($F70*U$11)</f>
        <v>2912.4</v>
      </c>
      <c r="V70" s="174">
        <f>INDEX('Ultima mCF Table'!$B$2:$D$92,MATCH('Ultima (Precision)'!$D$6,'Ultima mCF Table'!$A$2:$A$92,0),MATCH('Ultima (Precision)'!$E70,'Ultima mCF Table'!$B$1:$D$1,0))*($F70*V$11)</f>
        <v>3074.2</v>
      </c>
      <c r="W70" s="174">
        <f>INDEX('Ultima mCF Table'!$B$2:$D$92,MATCH('Ultima (Precision)'!$D$6,'Ultima mCF Table'!$A$2:$A$92,0),MATCH('Ultima (Precision)'!$E70,'Ultima mCF Table'!$B$1:$D$1,0))*($F70*W$11)</f>
        <v>3236</v>
      </c>
      <c r="X70" s="174">
        <f>INDEX('Ultima mCF Table'!$B$2:$D$92,MATCH('Ultima (Precision)'!$D$6,'Ultima mCF Table'!$A$2:$A$92,0),MATCH('Ultima (Precision)'!$E70,'Ultima mCF Table'!$B$1:$D$1,0))*($F70*X$11)</f>
        <v>3397.8</v>
      </c>
      <c r="Y70" s="174">
        <f>INDEX('Ultima mCF Table'!$B$2:$D$92,MATCH('Ultima (Precision)'!$D$6,'Ultima mCF Table'!$A$2:$A$92,0),MATCH('Ultima (Precision)'!$E70,'Ultima mCF Table'!$B$1:$D$1,0))*($F70*Y$11)</f>
        <v>3559.6000000000004</v>
      </c>
      <c r="Z70" s="174">
        <f>INDEX('Ultima mCF Table'!$B$2:$D$92,MATCH('Ultima (Precision)'!$D$6,'Ultima mCF Table'!$A$2:$A$92,0),MATCH('Ultima (Precision)'!$E70,'Ultima mCF Table'!$B$1:$D$1,0))*($F70*Z$11)</f>
        <v>3721.3999999999996</v>
      </c>
      <c r="AA70" s="174">
        <f>INDEX('Ultima mCF Table'!$B$2:$D$92,MATCH('Ultima (Precision)'!$D$6,'Ultima mCF Table'!$A$2:$A$92,0),MATCH('Ultima (Precision)'!$E70,'Ultima mCF Table'!$B$1:$D$1,0))*($F70*AA$11)</f>
        <v>3883.2</v>
      </c>
      <c r="AB70" s="174">
        <f>INDEX('Ultima mCF Table'!$B$2:$D$92,MATCH('Ultima (Precision)'!$D$6,'Ultima mCF Table'!$A$2:$A$92,0),MATCH('Ultima (Precision)'!$E70,'Ultima mCF Table'!$B$1:$D$1,0))*($F70*AB$11)</f>
        <v>4045</v>
      </c>
      <c r="AC70" s="174">
        <f>INDEX('Ultima mCF Table'!$B$2:$D$92,MATCH('Ultima (Precision)'!$D$6,'Ultima mCF Table'!$A$2:$A$92,0),MATCH('Ultima (Precision)'!$E70,'Ultima mCF Table'!$B$1:$D$1,0))*($F70*AC$11)</f>
        <v>4206.8</v>
      </c>
      <c r="AD70" s="178">
        <f>INDEX('Ultima mCF Table'!$B$2:$D$92,MATCH('Ultima (Precision)'!$D$6,'Ultima mCF Table'!$A$2:$A$92,0),MATCH('Ultima (Precision)'!$E70,'Ultima mCF Table'!$B$1:$D$1,0))*($F70*AD$11)</f>
        <v>4368.6000000000004</v>
      </c>
    </row>
    <row r="71" spans="1:30" x14ac:dyDescent="0.2">
      <c r="A71" s="351">
        <v>3</v>
      </c>
      <c r="B71" s="351">
        <v>505</v>
      </c>
      <c r="C71" s="351">
        <v>700</v>
      </c>
      <c r="D71" s="351" t="s">
        <v>68</v>
      </c>
      <c r="E71" s="351" t="s">
        <v>72</v>
      </c>
      <c r="F71" s="352">
        <v>2109</v>
      </c>
      <c r="G71" s="353"/>
      <c r="H71" s="177">
        <f>INDEX('Ultima mCF Table'!$B$2:$D$92,MATCH('Ultima (Precision)'!$D$6,'Ultima mCF Table'!$A$2:$A$92,0),MATCH('Ultima (Precision)'!$E71,'Ultima mCF Table'!$B$1:$D$1,0))*($F71*H$11)</f>
        <v>1054.5</v>
      </c>
      <c r="I71" s="174">
        <f>INDEX('Ultima mCF Table'!$B$2:$D$92,MATCH('Ultima (Precision)'!$D$6,'Ultima mCF Table'!$A$2:$A$92,0),MATCH('Ultima (Precision)'!$E71,'Ultima mCF Table'!$B$1:$D$1,0))*($F71*I$11)</f>
        <v>1265.3999999999999</v>
      </c>
      <c r="J71" s="174">
        <f>INDEX('Ultima mCF Table'!$B$2:$D$92,MATCH('Ultima (Precision)'!$D$6,'Ultima mCF Table'!$A$2:$A$92,0),MATCH('Ultima (Precision)'!$E71,'Ultima mCF Table'!$B$1:$D$1,0))*($F71*J$11)</f>
        <v>1476.3</v>
      </c>
      <c r="K71" s="174">
        <f>INDEX('Ultima mCF Table'!$B$2:$D$92,MATCH('Ultima (Precision)'!$D$6,'Ultima mCF Table'!$A$2:$A$92,0),MATCH('Ultima (Precision)'!$E71,'Ultima mCF Table'!$B$1:$D$1,0))*($F71*K$11)</f>
        <v>1687.2</v>
      </c>
      <c r="L71" s="174">
        <f>INDEX('Ultima mCF Table'!$B$2:$D$92,MATCH('Ultima (Precision)'!$D$6,'Ultima mCF Table'!$A$2:$A$92,0),MATCH('Ultima (Precision)'!$E71,'Ultima mCF Table'!$B$1:$D$1,0))*($F71*L$11)</f>
        <v>1898.1000000000001</v>
      </c>
      <c r="M71" s="174">
        <f>INDEX('Ultima mCF Table'!$B$2:$D$92,MATCH('Ultima (Precision)'!$D$6,'Ultima mCF Table'!$A$2:$A$92,0),MATCH('Ultima (Precision)'!$E71,'Ultima mCF Table'!$B$1:$D$1,0))*($F71*M$11)</f>
        <v>2109</v>
      </c>
      <c r="N71" s="174">
        <f>INDEX('Ultima mCF Table'!$B$2:$D$92,MATCH('Ultima (Precision)'!$D$6,'Ultima mCF Table'!$A$2:$A$92,0),MATCH('Ultima (Precision)'!$E71,'Ultima mCF Table'!$B$1:$D$1,0))*($F71*N$11)</f>
        <v>2319.9</v>
      </c>
      <c r="O71" s="174">
        <f>INDEX('Ultima mCF Table'!$B$2:$D$92,MATCH('Ultima (Precision)'!$D$6,'Ultima mCF Table'!$A$2:$A$92,0),MATCH('Ultima (Precision)'!$E71,'Ultima mCF Table'!$B$1:$D$1,0))*($F71*O$11)</f>
        <v>2530.7999999999997</v>
      </c>
      <c r="P71" s="174">
        <f>INDEX('Ultima mCF Table'!$B$2:$D$92,MATCH('Ultima (Precision)'!$D$6,'Ultima mCF Table'!$A$2:$A$92,0),MATCH('Ultima (Precision)'!$E71,'Ultima mCF Table'!$B$1:$D$1,0))*($F71*P$11)</f>
        <v>2741.7000000000003</v>
      </c>
      <c r="Q71" s="174">
        <f>INDEX('Ultima mCF Table'!$B$2:$D$92,MATCH('Ultima (Precision)'!$D$6,'Ultima mCF Table'!$A$2:$A$92,0),MATCH('Ultima (Precision)'!$E71,'Ultima mCF Table'!$B$1:$D$1,0))*($F71*Q$11)</f>
        <v>2952.6</v>
      </c>
      <c r="R71" s="174">
        <f>INDEX('Ultima mCF Table'!$B$2:$D$92,MATCH('Ultima (Precision)'!$D$6,'Ultima mCF Table'!$A$2:$A$92,0),MATCH('Ultima (Precision)'!$E71,'Ultima mCF Table'!$B$1:$D$1,0))*($F71*R$11)</f>
        <v>3163.5</v>
      </c>
      <c r="S71" s="174">
        <f>INDEX('Ultima mCF Table'!$B$2:$D$92,MATCH('Ultima (Precision)'!$D$6,'Ultima mCF Table'!$A$2:$A$92,0),MATCH('Ultima (Precision)'!$E71,'Ultima mCF Table'!$B$1:$D$1,0))*($F71*S$11)</f>
        <v>3374.4</v>
      </c>
      <c r="T71" s="174">
        <f>INDEX('Ultima mCF Table'!$B$2:$D$92,MATCH('Ultima (Precision)'!$D$6,'Ultima mCF Table'!$A$2:$A$92,0),MATCH('Ultima (Precision)'!$E71,'Ultima mCF Table'!$B$1:$D$1,0))*($F71*T$11)</f>
        <v>3585.2999999999997</v>
      </c>
      <c r="U71" s="174">
        <f>INDEX('Ultima mCF Table'!$B$2:$D$92,MATCH('Ultima (Precision)'!$D$6,'Ultima mCF Table'!$A$2:$A$92,0),MATCH('Ultima (Precision)'!$E71,'Ultima mCF Table'!$B$1:$D$1,0))*($F71*U$11)</f>
        <v>3796.2000000000003</v>
      </c>
      <c r="V71" s="174">
        <f>INDEX('Ultima mCF Table'!$B$2:$D$92,MATCH('Ultima (Precision)'!$D$6,'Ultima mCF Table'!$A$2:$A$92,0),MATCH('Ultima (Precision)'!$E71,'Ultima mCF Table'!$B$1:$D$1,0))*($F71*V$11)</f>
        <v>4007.1</v>
      </c>
      <c r="W71" s="174">
        <f>INDEX('Ultima mCF Table'!$B$2:$D$92,MATCH('Ultima (Precision)'!$D$6,'Ultima mCF Table'!$A$2:$A$92,0),MATCH('Ultima (Precision)'!$E71,'Ultima mCF Table'!$B$1:$D$1,0))*($F71*W$11)</f>
        <v>4218</v>
      </c>
      <c r="X71" s="174">
        <f>INDEX('Ultima mCF Table'!$B$2:$D$92,MATCH('Ultima (Precision)'!$D$6,'Ultima mCF Table'!$A$2:$A$92,0),MATCH('Ultima (Precision)'!$E71,'Ultima mCF Table'!$B$1:$D$1,0))*($F71*X$11)</f>
        <v>4428.9000000000005</v>
      </c>
      <c r="Y71" s="174">
        <f>INDEX('Ultima mCF Table'!$B$2:$D$92,MATCH('Ultima (Precision)'!$D$6,'Ultima mCF Table'!$A$2:$A$92,0),MATCH('Ultima (Precision)'!$E71,'Ultima mCF Table'!$B$1:$D$1,0))*($F71*Y$11)</f>
        <v>4639.8</v>
      </c>
      <c r="Z71" s="174">
        <f>INDEX('Ultima mCF Table'!$B$2:$D$92,MATCH('Ultima (Precision)'!$D$6,'Ultima mCF Table'!$A$2:$A$92,0),MATCH('Ultima (Precision)'!$E71,'Ultima mCF Table'!$B$1:$D$1,0))*($F71*Z$11)</f>
        <v>4850.7</v>
      </c>
      <c r="AA71" s="174">
        <f>INDEX('Ultima mCF Table'!$B$2:$D$92,MATCH('Ultima (Precision)'!$D$6,'Ultima mCF Table'!$A$2:$A$92,0),MATCH('Ultima (Precision)'!$E71,'Ultima mCF Table'!$B$1:$D$1,0))*($F71*AA$11)</f>
        <v>5061.5999999999995</v>
      </c>
      <c r="AB71" s="174">
        <f>INDEX('Ultima mCF Table'!$B$2:$D$92,MATCH('Ultima (Precision)'!$D$6,'Ultima mCF Table'!$A$2:$A$92,0),MATCH('Ultima (Precision)'!$E71,'Ultima mCF Table'!$B$1:$D$1,0))*($F71*AB$11)</f>
        <v>5272.5</v>
      </c>
      <c r="AC71" s="174">
        <f>INDEX('Ultima mCF Table'!$B$2:$D$92,MATCH('Ultima (Precision)'!$D$6,'Ultima mCF Table'!$A$2:$A$92,0),MATCH('Ultima (Precision)'!$E71,'Ultima mCF Table'!$B$1:$D$1,0))*($F71*AC$11)</f>
        <v>5483.4000000000005</v>
      </c>
      <c r="AD71" s="178">
        <f>INDEX('Ultima mCF Table'!$B$2:$D$92,MATCH('Ultima (Precision)'!$D$6,'Ultima mCF Table'!$A$2:$A$92,0),MATCH('Ultima (Precision)'!$E71,'Ultima mCF Table'!$B$1:$D$1,0))*($F71*AD$11)</f>
        <v>5694.3</v>
      </c>
    </row>
    <row r="72" spans="1:30" x14ac:dyDescent="0.2">
      <c r="A72" s="351">
        <v>3</v>
      </c>
      <c r="B72" s="351">
        <v>578</v>
      </c>
      <c r="C72" s="351">
        <v>770</v>
      </c>
      <c r="D72" s="351" t="s">
        <v>65</v>
      </c>
      <c r="E72" s="351" t="s">
        <v>72</v>
      </c>
      <c r="F72" s="352">
        <v>931</v>
      </c>
      <c r="G72" s="353"/>
      <c r="H72" s="177">
        <f>INDEX('Ultima mCF Table'!$B$2:$D$92,MATCH('Ultima (Precision)'!$D$6,'Ultima mCF Table'!$A$2:$A$92,0),MATCH('Ultima (Precision)'!$E72,'Ultima mCF Table'!$B$1:$D$1,0))*($F72*H$11)</f>
        <v>465.5</v>
      </c>
      <c r="I72" s="174">
        <f>INDEX('Ultima mCF Table'!$B$2:$D$92,MATCH('Ultima (Precision)'!$D$6,'Ultima mCF Table'!$A$2:$A$92,0),MATCH('Ultima (Precision)'!$E72,'Ultima mCF Table'!$B$1:$D$1,0))*($F72*I$11)</f>
        <v>558.6</v>
      </c>
      <c r="J72" s="174">
        <f>INDEX('Ultima mCF Table'!$B$2:$D$92,MATCH('Ultima (Precision)'!$D$6,'Ultima mCF Table'!$A$2:$A$92,0),MATCH('Ultima (Precision)'!$E72,'Ultima mCF Table'!$B$1:$D$1,0))*($F72*J$11)</f>
        <v>651.69999999999993</v>
      </c>
      <c r="K72" s="174">
        <f>INDEX('Ultima mCF Table'!$B$2:$D$92,MATCH('Ultima (Precision)'!$D$6,'Ultima mCF Table'!$A$2:$A$92,0),MATCH('Ultima (Precision)'!$E72,'Ultima mCF Table'!$B$1:$D$1,0))*($F72*K$11)</f>
        <v>744.80000000000007</v>
      </c>
      <c r="L72" s="174">
        <f>INDEX('Ultima mCF Table'!$B$2:$D$92,MATCH('Ultima (Precision)'!$D$6,'Ultima mCF Table'!$A$2:$A$92,0),MATCH('Ultima (Precision)'!$E72,'Ultima mCF Table'!$B$1:$D$1,0))*($F72*L$11)</f>
        <v>837.9</v>
      </c>
      <c r="M72" s="174">
        <f>INDEX('Ultima mCF Table'!$B$2:$D$92,MATCH('Ultima (Precision)'!$D$6,'Ultima mCF Table'!$A$2:$A$92,0),MATCH('Ultima (Precision)'!$E72,'Ultima mCF Table'!$B$1:$D$1,0))*($F72*M$11)</f>
        <v>931</v>
      </c>
      <c r="N72" s="174">
        <f>INDEX('Ultima mCF Table'!$B$2:$D$92,MATCH('Ultima (Precision)'!$D$6,'Ultima mCF Table'!$A$2:$A$92,0),MATCH('Ultima (Precision)'!$E72,'Ultima mCF Table'!$B$1:$D$1,0))*($F72*N$11)</f>
        <v>1024.1000000000001</v>
      </c>
      <c r="O72" s="174">
        <f>INDEX('Ultima mCF Table'!$B$2:$D$92,MATCH('Ultima (Precision)'!$D$6,'Ultima mCF Table'!$A$2:$A$92,0),MATCH('Ultima (Precision)'!$E72,'Ultima mCF Table'!$B$1:$D$1,0))*($F72*O$11)</f>
        <v>1117.2</v>
      </c>
      <c r="P72" s="174">
        <f>INDEX('Ultima mCF Table'!$B$2:$D$92,MATCH('Ultima (Precision)'!$D$6,'Ultima mCF Table'!$A$2:$A$92,0),MATCH('Ultima (Precision)'!$E72,'Ultima mCF Table'!$B$1:$D$1,0))*($F72*P$11)</f>
        <v>1210.3</v>
      </c>
      <c r="Q72" s="174">
        <f>INDEX('Ultima mCF Table'!$B$2:$D$92,MATCH('Ultima (Precision)'!$D$6,'Ultima mCF Table'!$A$2:$A$92,0),MATCH('Ultima (Precision)'!$E72,'Ultima mCF Table'!$B$1:$D$1,0))*($F72*Q$11)</f>
        <v>1303.3999999999999</v>
      </c>
      <c r="R72" s="174">
        <f>INDEX('Ultima mCF Table'!$B$2:$D$92,MATCH('Ultima (Precision)'!$D$6,'Ultima mCF Table'!$A$2:$A$92,0),MATCH('Ultima (Precision)'!$E72,'Ultima mCF Table'!$B$1:$D$1,0))*($F72*R$11)</f>
        <v>1396.5</v>
      </c>
      <c r="S72" s="174">
        <f>INDEX('Ultima mCF Table'!$B$2:$D$92,MATCH('Ultima (Precision)'!$D$6,'Ultima mCF Table'!$A$2:$A$92,0),MATCH('Ultima (Precision)'!$E72,'Ultima mCF Table'!$B$1:$D$1,0))*($F72*S$11)</f>
        <v>1489.6000000000001</v>
      </c>
      <c r="T72" s="174">
        <f>INDEX('Ultima mCF Table'!$B$2:$D$92,MATCH('Ultima (Precision)'!$D$6,'Ultima mCF Table'!$A$2:$A$92,0),MATCH('Ultima (Precision)'!$E72,'Ultima mCF Table'!$B$1:$D$1,0))*($F72*T$11)</f>
        <v>1582.7</v>
      </c>
      <c r="U72" s="174">
        <f>INDEX('Ultima mCF Table'!$B$2:$D$92,MATCH('Ultima (Precision)'!$D$6,'Ultima mCF Table'!$A$2:$A$92,0),MATCH('Ultima (Precision)'!$E72,'Ultima mCF Table'!$B$1:$D$1,0))*($F72*U$11)</f>
        <v>1675.8</v>
      </c>
      <c r="V72" s="174">
        <f>INDEX('Ultima mCF Table'!$B$2:$D$92,MATCH('Ultima (Precision)'!$D$6,'Ultima mCF Table'!$A$2:$A$92,0),MATCH('Ultima (Precision)'!$E72,'Ultima mCF Table'!$B$1:$D$1,0))*($F72*V$11)</f>
        <v>1768.8999999999999</v>
      </c>
      <c r="W72" s="174">
        <f>INDEX('Ultima mCF Table'!$B$2:$D$92,MATCH('Ultima (Precision)'!$D$6,'Ultima mCF Table'!$A$2:$A$92,0),MATCH('Ultima (Precision)'!$E72,'Ultima mCF Table'!$B$1:$D$1,0))*($F72*W$11)</f>
        <v>1862</v>
      </c>
      <c r="X72" s="174">
        <f>INDEX('Ultima mCF Table'!$B$2:$D$92,MATCH('Ultima (Precision)'!$D$6,'Ultima mCF Table'!$A$2:$A$92,0),MATCH('Ultima (Precision)'!$E72,'Ultima mCF Table'!$B$1:$D$1,0))*($F72*X$11)</f>
        <v>1955.1000000000001</v>
      </c>
      <c r="Y72" s="174">
        <f>INDEX('Ultima mCF Table'!$B$2:$D$92,MATCH('Ultima (Precision)'!$D$6,'Ultima mCF Table'!$A$2:$A$92,0),MATCH('Ultima (Precision)'!$E72,'Ultima mCF Table'!$B$1:$D$1,0))*($F72*Y$11)</f>
        <v>2048.2000000000003</v>
      </c>
      <c r="Z72" s="174">
        <f>INDEX('Ultima mCF Table'!$B$2:$D$92,MATCH('Ultima (Precision)'!$D$6,'Ultima mCF Table'!$A$2:$A$92,0),MATCH('Ultima (Precision)'!$E72,'Ultima mCF Table'!$B$1:$D$1,0))*($F72*Z$11)</f>
        <v>2141.2999999999997</v>
      </c>
      <c r="AA72" s="174">
        <f>INDEX('Ultima mCF Table'!$B$2:$D$92,MATCH('Ultima (Precision)'!$D$6,'Ultima mCF Table'!$A$2:$A$92,0),MATCH('Ultima (Precision)'!$E72,'Ultima mCF Table'!$B$1:$D$1,0))*($F72*AA$11)</f>
        <v>2234.4</v>
      </c>
      <c r="AB72" s="174">
        <f>INDEX('Ultima mCF Table'!$B$2:$D$92,MATCH('Ultima (Precision)'!$D$6,'Ultima mCF Table'!$A$2:$A$92,0),MATCH('Ultima (Precision)'!$E72,'Ultima mCF Table'!$B$1:$D$1,0))*($F72*AB$11)</f>
        <v>2327.5</v>
      </c>
      <c r="AC72" s="174">
        <f>INDEX('Ultima mCF Table'!$B$2:$D$92,MATCH('Ultima (Precision)'!$D$6,'Ultima mCF Table'!$A$2:$A$92,0),MATCH('Ultima (Precision)'!$E72,'Ultima mCF Table'!$B$1:$D$1,0))*($F72*AC$11)</f>
        <v>2420.6</v>
      </c>
      <c r="AD72" s="178">
        <f>INDEX('Ultima mCF Table'!$B$2:$D$92,MATCH('Ultima (Precision)'!$D$6,'Ultima mCF Table'!$A$2:$A$92,0),MATCH('Ultima (Precision)'!$E72,'Ultima mCF Table'!$B$1:$D$1,0))*($F72*AD$11)</f>
        <v>2513.7000000000003</v>
      </c>
    </row>
    <row r="73" spans="1:30" x14ac:dyDescent="0.2">
      <c r="A73" s="351">
        <v>3</v>
      </c>
      <c r="B73" s="351">
        <v>578</v>
      </c>
      <c r="C73" s="351">
        <v>770</v>
      </c>
      <c r="D73" s="351" t="s">
        <v>66</v>
      </c>
      <c r="E73" s="351" t="s">
        <v>72</v>
      </c>
      <c r="F73" s="352">
        <v>1170</v>
      </c>
      <c r="G73" s="353"/>
      <c r="H73" s="177">
        <f>INDEX('Ultima mCF Table'!$B$2:$D$92,MATCH('Ultima (Precision)'!$D$6,'Ultima mCF Table'!$A$2:$A$92,0),MATCH('Ultima (Precision)'!$E73,'Ultima mCF Table'!$B$1:$D$1,0))*($F73*H$11)</f>
        <v>585</v>
      </c>
      <c r="I73" s="174">
        <f>INDEX('Ultima mCF Table'!$B$2:$D$92,MATCH('Ultima (Precision)'!$D$6,'Ultima mCF Table'!$A$2:$A$92,0),MATCH('Ultima (Precision)'!$E73,'Ultima mCF Table'!$B$1:$D$1,0))*($F73*I$11)</f>
        <v>702</v>
      </c>
      <c r="J73" s="174">
        <f>INDEX('Ultima mCF Table'!$B$2:$D$92,MATCH('Ultima (Precision)'!$D$6,'Ultima mCF Table'!$A$2:$A$92,0),MATCH('Ultima (Precision)'!$E73,'Ultima mCF Table'!$B$1:$D$1,0))*($F73*J$11)</f>
        <v>819</v>
      </c>
      <c r="K73" s="174">
        <f>INDEX('Ultima mCF Table'!$B$2:$D$92,MATCH('Ultima (Precision)'!$D$6,'Ultima mCF Table'!$A$2:$A$92,0),MATCH('Ultima (Precision)'!$E73,'Ultima mCF Table'!$B$1:$D$1,0))*($F73*K$11)</f>
        <v>936</v>
      </c>
      <c r="L73" s="174">
        <f>INDEX('Ultima mCF Table'!$B$2:$D$92,MATCH('Ultima (Precision)'!$D$6,'Ultima mCF Table'!$A$2:$A$92,0),MATCH('Ultima (Precision)'!$E73,'Ultima mCF Table'!$B$1:$D$1,0))*($F73*L$11)</f>
        <v>1053</v>
      </c>
      <c r="M73" s="174">
        <f>INDEX('Ultima mCF Table'!$B$2:$D$92,MATCH('Ultima (Precision)'!$D$6,'Ultima mCF Table'!$A$2:$A$92,0),MATCH('Ultima (Precision)'!$E73,'Ultima mCF Table'!$B$1:$D$1,0))*($F73*M$11)</f>
        <v>1170</v>
      </c>
      <c r="N73" s="174">
        <f>INDEX('Ultima mCF Table'!$B$2:$D$92,MATCH('Ultima (Precision)'!$D$6,'Ultima mCF Table'!$A$2:$A$92,0),MATCH('Ultima (Precision)'!$E73,'Ultima mCF Table'!$B$1:$D$1,0))*($F73*N$11)</f>
        <v>1287</v>
      </c>
      <c r="O73" s="174">
        <f>INDEX('Ultima mCF Table'!$B$2:$D$92,MATCH('Ultima (Precision)'!$D$6,'Ultima mCF Table'!$A$2:$A$92,0),MATCH('Ultima (Precision)'!$E73,'Ultima mCF Table'!$B$1:$D$1,0))*($F73*O$11)</f>
        <v>1404</v>
      </c>
      <c r="P73" s="174">
        <f>INDEX('Ultima mCF Table'!$B$2:$D$92,MATCH('Ultima (Precision)'!$D$6,'Ultima mCF Table'!$A$2:$A$92,0),MATCH('Ultima (Precision)'!$E73,'Ultima mCF Table'!$B$1:$D$1,0))*($F73*P$11)</f>
        <v>1521</v>
      </c>
      <c r="Q73" s="174">
        <f>INDEX('Ultima mCF Table'!$B$2:$D$92,MATCH('Ultima (Precision)'!$D$6,'Ultima mCF Table'!$A$2:$A$92,0),MATCH('Ultima (Precision)'!$E73,'Ultima mCF Table'!$B$1:$D$1,0))*($F73*Q$11)</f>
        <v>1638</v>
      </c>
      <c r="R73" s="174">
        <f>INDEX('Ultima mCF Table'!$B$2:$D$92,MATCH('Ultima (Precision)'!$D$6,'Ultima mCF Table'!$A$2:$A$92,0),MATCH('Ultima (Precision)'!$E73,'Ultima mCF Table'!$B$1:$D$1,0))*($F73*R$11)</f>
        <v>1755</v>
      </c>
      <c r="S73" s="174">
        <f>INDEX('Ultima mCF Table'!$B$2:$D$92,MATCH('Ultima (Precision)'!$D$6,'Ultima mCF Table'!$A$2:$A$92,0),MATCH('Ultima (Precision)'!$E73,'Ultima mCF Table'!$B$1:$D$1,0))*($F73*S$11)</f>
        <v>1872</v>
      </c>
      <c r="T73" s="174">
        <f>INDEX('Ultima mCF Table'!$B$2:$D$92,MATCH('Ultima (Precision)'!$D$6,'Ultima mCF Table'!$A$2:$A$92,0),MATCH('Ultima (Precision)'!$E73,'Ultima mCF Table'!$B$1:$D$1,0))*($F73*T$11)</f>
        <v>1989</v>
      </c>
      <c r="U73" s="174">
        <f>INDEX('Ultima mCF Table'!$B$2:$D$92,MATCH('Ultima (Precision)'!$D$6,'Ultima mCF Table'!$A$2:$A$92,0),MATCH('Ultima (Precision)'!$E73,'Ultima mCF Table'!$B$1:$D$1,0))*($F73*U$11)</f>
        <v>2106</v>
      </c>
      <c r="V73" s="174">
        <f>INDEX('Ultima mCF Table'!$B$2:$D$92,MATCH('Ultima (Precision)'!$D$6,'Ultima mCF Table'!$A$2:$A$92,0),MATCH('Ultima (Precision)'!$E73,'Ultima mCF Table'!$B$1:$D$1,0))*($F73*V$11)</f>
        <v>2223</v>
      </c>
      <c r="W73" s="174">
        <f>INDEX('Ultima mCF Table'!$B$2:$D$92,MATCH('Ultima (Precision)'!$D$6,'Ultima mCF Table'!$A$2:$A$92,0),MATCH('Ultima (Precision)'!$E73,'Ultima mCF Table'!$B$1:$D$1,0))*($F73*W$11)</f>
        <v>2340</v>
      </c>
      <c r="X73" s="174">
        <f>INDEX('Ultima mCF Table'!$B$2:$D$92,MATCH('Ultima (Precision)'!$D$6,'Ultima mCF Table'!$A$2:$A$92,0),MATCH('Ultima (Precision)'!$E73,'Ultima mCF Table'!$B$1:$D$1,0))*($F73*X$11)</f>
        <v>2457</v>
      </c>
      <c r="Y73" s="174">
        <f>INDEX('Ultima mCF Table'!$B$2:$D$92,MATCH('Ultima (Precision)'!$D$6,'Ultima mCF Table'!$A$2:$A$92,0),MATCH('Ultima (Precision)'!$E73,'Ultima mCF Table'!$B$1:$D$1,0))*($F73*Y$11)</f>
        <v>2574</v>
      </c>
      <c r="Z73" s="174">
        <f>INDEX('Ultima mCF Table'!$B$2:$D$92,MATCH('Ultima (Precision)'!$D$6,'Ultima mCF Table'!$A$2:$A$92,0),MATCH('Ultima (Precision)'!$E73,'Ultima mCF Table'!$B$1:$D$1,0))*($F73*Z$11)</f>
        <v>2691</v>
      </c>
      <c r="AA73" s="174">
        <f>INDEX('Ultima mCF Table'!$B$2:$D$92,MATCH('Ultima (Precision)'!$D$6,'Ultima mCF Table'!$A$2:$A$92,0),MATCH('Ultima (Precision)'!$E73,'Ultima mCF Table'!$B$1:$D$1,0))*($F73*AA$11)</f>
        <v>2808</v>
      </c>
      <c r="AB73" s="174">
        <f>INDEX('Ultima mCF Table'!$B$2:$D$92,MATCH('Ultima (Precision)'!$D$6,'Ultima mCF Table'!$A$2:$A$92,0),MATCH('Ultima (Precision)'!$E73,'Ultima mCF Table'!$B$1:$D$1,0))*($F73*AB$11)</f>
        <v>2925</v>
      </c>
      <c r="AC73" s="174">
        <f>INDEX('Ultima mCF Table'!$B$2:$D$92,MATCH('Ultima (Precision)'!$D$6,'Ultima mCF Table'!$A$2:$A$92,0),MATCH('Ultima (Precision)'!$E73,'Ultima mCF Table'!$B$1:$D$1,0))*($F73*AC$11)</f>
        <v>3042</v>
      </c>
      <c r="AD73" s="178">
        <f>INDEX('Ultima mCF Table'!$B$2:$D$92,MATCH('Ultima (Precision)'!$D$6,'Ultima mCF Table'!$A$2:$A$92,0),MATCH('Ultima (Precision)'!$E73,'Ultima mCF Table'!$B$1:$D$1,0))*($F73*AD$11)</f>
        <v>3159</v>
      </c>
    </row>
    <row r="74" spans="1:30" x14ac:dyDescent="0.2">
      <c r="A74" s="351">
        <v>3</v>
      </c>
      <c r="B74" s="351">
        <v>578</v>
      </c>
      <c r="C74" s="351">
        <v>770</v>
      </c>
      <c r="D74" s="351" t="s">
        <v>67</v>
      </c>
      <c r="E74" s="351" t="s">
        <v>72</v>
      </c>
      <c r="F74" s="352">
        <v>1793</v>
      </c>
      <c r="G74" s="353"/>
      <c r="H74" s="177">
        <f>INDEX('Ultima mCF Table'!$B$2:$D$92,MATCH('Ultima (Precision)'!$D$6,'Ultima mCF Table'!$A$2:$A$92,0),MATCH('Ultima (Precision)'!$E74,'Ultima mCF Table'!$B$1:$D$1,0))*($F74*H$11)</f>
        <v>896.5</v>
      </c>
      <c r="I74" s="174">
        <f>INDEX('Ultima mCF Table'!$B$2:$D$92,MATCH('Ultima (Precision)'!$D$6,'Ultima mCF Table'!$A$2:$A$92,0),MATCH('Ultima (Precision)'!$E74,'Ultima mCF Table'!$B$1:$D$1,0))*($F74*I$11)</f>
        <v>1075.8</v>
      </c>
      <c r="J74" s="174">
        <f>INDEX('Ultima mCF Table'!$B$2:$D$92,MATCH('Ultima (Precision)'!$D$6,'Ultima mCF Table'!$A$2:$A$92,0),MATCH('Ultima (Precision)'!$E74,'Ultima mCF Table'!$B$1:$D$1,0))*($F74*J$11)</f>
        <v>1255.0999999999999</v>
      </c>
      <c r="K74" s="174">
        <f>INDEX('Ultima mCF Table'!$B$2:$D$92,MATCH('Ultima (Precision)'!$D$6,'Ultima mCF Table'!$A$2:$A$92,0),MATCH('Ultima (Precision)'!$E74,'Ultima mCF Table'!$B$1:$D$1,0))*($F74*K$11)</f>
        <v>1434.4</v>
      </c>
      <c r="L74" s="174">
        <f>INDEX('Ultima mCF Table'!$B$2:$D$92,MATCH('Ultima (Precision)'!$D$6,'Ultima mCF Table'!$A$2:$A$92,0),MATCH('Ultima (Precision)'!$E74,'Ultima mCF Table'!$B$1:$D$1,0))*($F74*L$11)</f>
        <v>1613.7</v>
      </c>
      <c r="M74" s="174">
        <f>INDEX('Ultima mCF Table'!$B$2:$D$92,MATCH('Ultima (Precision)'!$D$6,'Ultima mCF Table'!$A$2:$A$92,0),MATCH('Ultima (Precision)'!$E74,'Ultima mCF Table'!$B$1:$D$1,0))*($F74*M$11)</f>
        <v>1793</v>
      </c>
      <c r="N74" s="174">
        <f>INDEX('Ultima mCF Table'!$B$2:$D$92,MATCH('Ultima (Precision)'!$D$6,'Ultima mCF Table'!$A$2:$A$92,0),MATCH('Ultima (Precision)'!$E74,'Ultima mCF Table'!$B$1:$D$1,0))*($F74*N$11)</f>
        <v>1972.3000000000002</v>
      </c>
      <c r="O74" s="174">
        <f>INDEX('Ultima mCF Table'!$B$2:$D$92,MATCH('Ultima (Precision)'!$D$6,'Ultima mCF Table'!$A$2:$A$92,0),MATCH('Ultima (Precision)'!$E74,'Ultima mCF Table'!$B$1:$D$1,0))*($F74*O$11)</f>
        <v>2151.6</v>
      </c>
      <c r="P74" s="174">
        <f>INDEX('Ultima mCF Table'!$B$2:$D$92,MATCH('Ultima (Precision)'!$D$6,'Ultima mCF Table'!$A$2:$A$92,0),MATCH('Ultima (Precision)'!$E74,'Ultima mCF Table'!$B$1:$D$1,0))*($F74*P$11)</f>
        <v>2330.9</v>
      </c>
      <c r="Q74" s="174">
        <f>INDEX('Ultima mCF Table'!$B$2:$D$92,MATCH('Ultima (Precision)'!$D$6,'Ultima mCF Table'!$A$2:$A$92,0),MATCH('Ultima (Precision)'!$E74,'Ultima mCF Table'!$B$1:$D$1,0))*($F74*Q$11)</f>
        <v>2510.1999999999998</v>
      </c>
      <c r="R74" s="174">
        <f>INDEX('Ultima mCF Table'!$B$2:$D$92,MATCH('Ultima (Precision)'!$D$6,'Ultima mCF Table'!$A$2:$A$92,0),MATCH('Ultima (Precision)'!$E74,'Ultima mCF Table'!$B$1:$D$1,0))*($F74*R$11)</f>
        <v>2689.5</v>
      </c>
      <c r="S74" s="174">
        <f>INDEX('Ultima mCF Table'!$B$2:$D$92,MATCH('Ultima (Precision)'!$D$6,'Ultima mCF Table'!$A$2:$A$92,0),MATCH('Ultima (Precision)'!$E74,'Ultima mCF Table'!$B$1:$D$1,0))*($F74*S$11)</f>
        <v>2868.8</v>
      </c>
      <c r="T74" s="174">
        <f>INDEX('Ultima mCF Table'!$B$2:$D$92,MATCH('Ultima (Precision)'!$D$6,'Ultima mCF Table'!$A$2:$A$92,0),MATCH('Ultima (Precision)'!$E74,'Ultima mCF Table'!$B$1:$D$1,0))*($F74*T$11)</f>
        <v>3048.1</v>
      </c>
      <c r="U74" s="174">
        <f>INDEX('Ultima mCF Table'!$B$2:$D$92,MATCH('Ultima (Precision)'!$D$6,'Ultima mCF Table'!$A$2:$A$92,0),MATCH('Ultima (Precision)'!$E74,'Ultima mCF Table'!$B$1:$D$1,0))*($F74*U$11)</f>
        <v>3227.4</v>
      </c>
      <c r="V74" s="174">
        <f>INDEX('Ultima mCF Table'!$B$2:$D$92,MATCH('Ultima (Precision)'!$D$6,'Ultima mCF Table'!$A$2:$A$92,0),MATCH('Ultima (Precision)'!$E74,'Ultima mCF Table'!$B$1:$D$1,0))*($F74*V$11)</f>
        <v>3406.7</v>
      </c>
      <c r="W74" s="174">
        <f>INDEX('Ultima mCF Table'!$B$2:$D$92,MATCH('Ultima (Precision)'!$D$6,'Ultima mCF Table'!$A$2:$A$92,0),MATCH('Ultima (Precision)'!$E74,'Ultima mCF Table'!$B$1:$D$1,0))*($F74*W$11)</f>
        <v>3586</v>
      </c>
      <c r="X74" s="174">
        <f>INDEX('Ultima mCF Table'!$B$2:$D$92,MATCH('Ultima (Precision)'!$D$6,'Ultima mCF Table'!$A$2:$A$92,0),MATCH('Ultima (Precision)'!$E74,'Ultima mCF Table'!$B$1:$D$1,0))*($F74*X$11)</f>
        <v>3765.3</v>
      </c>
      <c r="Y74" s="174">
        <f>INDEX('Ultima mCF Table'!$B$2:$D$92,MATCH('Ultima (Precision)'!$D$6,'Ultima mCF Table'!$A$2:$A$92,0),MATCH('Ultima (Precision)'!$E74,'Ultima mCF Table'!$B$1:$D$1,0))*($F74*Y$11)</f>
        <v>3944.6000000000004</v>
      </c>
      <c r="Z74" s="174">
        <f>INDEX('Ultima mCF Table'!$B$2:$D$92,MATCH('Ultima (Precision)'!$D$6,'Ultima mCF Table'!$A$2:$A$92,0),MATCH('Ultima (Precision)'!$E74,'Ultima mCF Table'!$B$1:$D$1,0))*($F74*Z$11)</f>
        <v>4123.8999999999996</v>
      </c>
      <c r="AA74" s="174">
        <f>INDEX('Ultima mCF Table'!$B$2:$D$92,MATCH('Ultima (Precision)'!$D$6,'Ultima mCF Table'!$A$2:$A$92,0),MATCH('Ultima (Precision)'!$E74,'Ultima mCF Table'!$B$1:$D$1,0))*($F74*AA$11)</f>
        <v>4303.2</v>
      </c>
      <c r="AB74" s="174">
        <f>INDEX('Ultima mCF Table'!$B$2:$D$92,MATCH('Ultima (Precision)'!$D$6,'Ultima mCF Table'!$A$2:$A$92,0),MATCH('Ultima (Precision)'!$E74,'Ultima mCF Table'!$B$1:$D$1,0))*($F74*AB$11)</f>
        <v>4482.5</v>
      </c>
      <c r="AC74" s="174">
        <f>INDEX('Ultima mCF Table'!$B$2:$D$92,MATCH('Ultima (Precision)'!$D$6,'Ultima mCF Table'!$A$2:$A$92,0),MATCH('Ultima (Precision)'!$E74,'Ultima mCF Table'!$B$1:$D$1,0))*($F74*AC$11)</f>
        <v>4661.8</v>
      </c>
      <c r="AD74" s="178">
        <f>INDEX('Ultima mCF Table'!$B$2:$D$92,MATCH('Ultima (Precision)'!$D$6,'Ultima mCF Table'!$A$2:$A$92,0),MATCH('Ultima (Precision)'!$E74,'Ultima mCF Table'!$B$1:$D$1,0))*($F74*AD$11)</f>
        <v>4841.1000000000004</v>
      </c>
    </row>
    <row r="75" spans="1:30" x14ac:dyDescent="0.2">
      <c r="A75" s="351">
        <v>3</v>
      </c>
      <c r="B75" s="351">
        <v>578</v>
      </c>
      <c r="C75" s="351">
        <v>770</v>
      </c>
      <c r="D75" s="351" t="s">
        <v>68</v>
      </c>
      <c r="E75" s="351" t="s">
        <v>72</v>
      </c>
      <c r="F75" s="352">
        <v>2313</v>
      </c>
      <c r="G75" s="353"/>
      <c r="H75" s="177">
        <f>INDEX('Ultima mCF Table'!$B$2:$D$92,MATCH('Ultima (Precision)'!$D$6,'Ultima mCF Table'!$A$2:$A$92,0),MATCH('Ultima (Precision)'!$E75,'Ultima mCF Table'!$B$1:$D$1,0))*($F75*H$11)</f>
        <v>1156.5</v>
      </c>
      <c r="I75" s="174">
        <f>INDEX('Ultima mCF Table'!$B$2:$D$92,MATCH('Ultima (Precision)'!$D$6,'Ultima mCF Table'!$A$2:$A$92,0),MATCH('Ultima (Precision)'!$E75,'Ultima mCF Table'!$B$1:$D$1,0))*($F75*I$11)</f>
        <v>1387.8</v>
      </c>
      <c r="J75" s="174">
        <f>INDEX('Ultima mCF Table'!$B$2:$D$92,MATCH('Ultima (Precision)'!$D$6,'Ultima mCF Table'!$A$2:$A$92,0),MATCH('Ultima (Precision)'!$E75,'Ultima mCF Table'!$B$1:$D$1,0))*($F75*J$11)</f>
        <v>1619.1</v>
      </c>
      <c r="K75" s="174">
        <f>INDEX('Ultima mCF Table'!$B$2:$D$92,MATCH('Ultima (Precision)'!$D$6,'Ultima mCF Table'!$A$2:$A$92,0),MATCH('Ultima (Precision)'!$E75,'Ultima mCF Table'!$B$1:$D$1,0))*($F75*K$11)</f>
        <v>1850.4</v>
      </c>
      <c r="L75" s="174">
        <f>INDEX('Ultima mCF Table'!$B$2:$D$92,MATCH('Ultima (Precision)'!$D$6,'Ultima mCF Table'!$A$2:$A$92,0),MATCH('Ultima (Precision)'!$E75,'Ultima mCF Table'!$B$1:$D$1,0))*($F75*L$11)</f>
        <v>2081.7000000000003</v>
      </c>
      <c r="M75" s="174">
        <f>INDEX('Ultima mCF Table'!$B$2:$D$92,MATCH('Ultima (Precision)'!$D$6,'Ultima mCF Table'!$A$2:$A$92,0),MATCH('Ultima (Precision)'!$E75,'Ultima mCF Table'!$B$1:$D$1,0))*($F75*M$11)</f>
        <v>2313</v>
      </c>
      <c r="N75" s="174">
        <f>INDEX('Ultima mCF Table'!$B$2:$D$92,MATCH('Ultima (Precision)'!$D$6,'Ultima mCF Table'!$A$2:$A$92,0),MATCH('Ultima (Precision)'!$E75,'Ultima mCF Table'!$B$1:$D$1,0))*($F75*N$11)</f>
        <v>2544.3000000000002</v>
      </c>
      <c r="O75" s="174">
        <f>INDEX('Ultima mCF Table'!$B$2:$D$92,MATCH('Ultima (Precision)'!$D$6,'Ultima mCF Table'!$A$2:$A$92,0),MATCH('Ultima (Precision)'!$E75,'Ultima mCF Table'!$B$1:$D$1,0))*($F75*O$11)</f>
        <v>2775.6</v>
      </c>
      <c r="P75" s="174">
        <f>INDEX('Ultima mCF Table'!$B$2:$D$92,MATCH('Ultima (Precision)'!$D$6,'Ultima mCF Table'!$A$2:$A$92,0),MATCH('Ultima (Precision)'!$E75,'Ultima mCF Table'!$B$1:$D$1,0))*($F75*P$11)</f>
        <v>3006.9</v>
      </c>
      <c r="Q75" s="174">
        <f>INDEX('Ultima mCF Table'!$B$2:$D$92,MATCH('Ultima (Precision)'!$D$6,'Ultima mCF Table'!$A$2:$A$92,0),MATCH('Ultima (Precision)'!$E75,'Ultima mCF Table'!$B$1:$D$1,0))*($F75*Q$11)</f>
        <v>3238.2</v>
      </c>
      <c r="R75" s="174">
        <f>INDEX('Ultima mCF Table'!$B$2:$D$92,MATCH('Ultima (Precision)'!$D$6,'Ultima mCF Table'!$A$2:$A$92,0),MATCH('Ultima (Precision)'!$E75,'Ultima mCF Table'!$B$1:$D$1,0))*($F75*R$11)</f>
        <v>3469.5</v>
      </c>
      <c r="S75" s="174">
        <f>INDEX('Ultima mCF Table'!$B$2:$D$92,MATCH('Ultima (Precision)'!$D$6,'Ultima mCF Table'!$A$2:$A$92,0),MATCH('Ultima (Precision)'!$E75,'Ultima mCF Table'!$B$1:$D$1,0))*($F75*S$11)</f>
        <v>3700.8</v>
      </c>
      <c r="T75" s="174">
        <f>INDEX('Ultima mCF Table'!$B$2:$D$92,MATCH('Ultima (Precision)'!$D$6,'Ultima mCF Table'!$A$2:$A$92,0),MATCH('Ultima (Precision)'!$E75,'Ultima mCF Table'!$B$1:$D$1,0))*($F75*T$11)</f>
        <v>3932.1</v>
      </c>
      <c r="U75" s="174">
        <f>INDEX('Ultima mCF Table'!$B$2:$D$92,MATCH('Ultima (Precision)'!$D$6,'Ultima mCF Table'!$A$2:$A$92,0),MATCH('Ultima (Precision)'!$E75,'Ultima mCF Table'!$B$1:$D$1,0))*($F75*U$11)</f>
        <v>4163.4000000000005</v>
      </c>
      <c r="V75" s="174">
        <f>INDEX('Ultima mCF Table'!$B$2:$D$92,MATCH('Ultima (Precision)'!$D$6,'Ultima mCF Table'!$A$2:$A$92,0),MATCH('Ultima (Precision)'!$E75,'Ultima mCF Table'!$B$1:$D$1,0))*($F75*V$11)</f>
        <v>4394.7</v>
      </c>
      <c r="W75" s="174">
        <f>INDEX('Ultima mCF Table'!$B$2:$D$92,MATCH('Ultima (Precision)'!$D$6,'Ultima mCF Table'!$A$2:$A$92,0),MATCH('Ultima (Precision)'!$E75,'Ultima mCF Table'!$B$1:$D$1,0))*($F75*W$11)</f>
        <v>4626</v>
      </c>
      <c r="X75" s="174">
        <f>INDEX('Ultima mCF Table'!$B$2:$D$92,MATCH('Ultima (Precision)'!$D$6,'Ultima mCF Table'!$A$2:$A$92,0),MATCH('Ultima (Precision)'!$E75,'Ultima mCF Table'!$B$1:$D$1,0))*($F75*X$11)</f>
        <v>4857.3</v>
      </c>
      <c r="Y75" s="174">
        <f>INDEX('Ultima mCF Table'!$B$2:$D$92,MATCH('Ultima (Precision)'!$D$6,'Ultima mCF Table'!$A$2:$A$92,0),MATCH('Ultima (Precision)'!$E75,'Ultima mCF Table'!$B$1:$D$1,0))*($F75*Y$11)</f>
        <v>5088.6000000000004</v>
      </c>
      <c r="Z75" s="174">
        <f>INDEX('Ultima mCF Table'!$B$2:$D$92,MATCH('Ultima (Precision)'!$D$6,'Ultima mCF Table'!$A$2:$A$92,0),MATCH('Ultima (Precision)'!$E75,'Ultima mCF Table'!$B$1:$D$1,0))*($F75*Z$11)</f>
        <v>5319.9</v>
      </c>
      <c r="AA75" s="174">
        <f>INDEX('Ultima mCF Table'!$B$2:$D$92,MATCH('Ultima (Precision)'!$D$6,'Ultima mCF Table'!$A$2:$A$92,0),MATCH('Ultima (Precision)'!$E75,'Ultima mCF Table'!$B$1:$D$1,0))*($F75*AA$11)</f>
        <v>5551.2</v>
      </c>
      <c r="AB75" s="174">
        <f>INDEX('Ultima mCF Table'!$B$2:$D$92,MATCH('Ultima (Precision)'!$D$6,'Ultima mCF Table'!$A$2:$A$92,0),MATCH('Ultima (Precision)'!$E75,'Ultima mCF Table'!$B$1:$D$1,0))*($F75*AB$11)</f>
        <v>5782.5</v>
      </c>
      <c r="AC75" s="174">
        <f>INDEX('Ultima mCF Table'!$B$2:$D$92,MATCH('Ultima (Precision)'!$D$6,'Ultima mCF Table'!$A$2:$A$92,0),MATCH('Ultima (Precision)'!$E75,'Ultima mCF Table'!$B$1:$D$1,0))*($F75*AC$11)</f>
        <v>6013.8</v>
      </c>
      <c r="AD75" s="178">
        <f>INDEX('Ultima mCF Table'!$B$2:$D$92,MATCH('Ultima (Precision)'!$D$6,'Ultima mCF Table'!$A$2:$A$92,0),MATCH('Ultima (Precision)'!$E75,'Ultima mCF Table'!$B$1:$D$1,0))*($F75*AD$11)</f>
        <v>6245.1</v>
      </c>
    </row>
    <row r="76" spans="1:30" x14ac:dyDescent="0.2">
      <c r="A76" s="351">
        <v>3</v>
      </c>
      <c r="B76" s="351">
        <v>650</v>
      </c>
      <c r="C76" s="351">
        <v>840</v>
      </c>
      <c r="D76" s="351" t="s">
        <v>65</v>
      </c>
      <c r="E76" s="351" t="s">
        <v>72</v>
      </c>
      <c r="F76" s="352">
        <v>1024</v>
      </c>
      <c r="G76" s="353"/>
      <c r="H76" s="177">
        <f>INDEX('Ultima mCF Table'!$B$2:$D$92,MATCH('Ultima (Precision)'!$D$6,'Ultima mCF Table'!$A$2:$A$92,0),MATCH('Ultima (Precision)'!$E76,'Ultima mCF Table'!$B$1:$D$1,0))*($F76*H$11)</f>
        <v>512</v>
      </c>
      <c r="I76" s="174">
        <f>INDEX('Ultima mCF Table'!$B$2:$D$92,MATCH('Ultima (Precision)'!$D$6,'Ultima mCF Table'!$A$2:$A$92,0),MATCH('Ultima (Precision)'!$E76,'Ultima mCF Table'!$B$1:$D$1,0))*($F76*I$11)</f>
        <v>614.4</v>
      </c>
      <c r="J76" s="174">
        <f>INDEX('Ultima mCF Table'!$B$2:$D$92,MATCH('Ultima (Precision)'!$D$6,'Ultima mCF Table'!$A$2:$A$92,0),MATCH('Ultima (Precision)'!$E76,'Ultima mCF Table'!$B$1:$D$1,0))*($F76*J$11)</f>
        <v>716.8</v>
      </c>
      <c r="K76" s="174">
        <f>INDEX('Ultima mCF Table'!$B$2:$D$92,MATCH('Ultima (Precision)'!$D$6,'Ultima mCF Table'!$A$2:$A$92,0),MATCH('Ultima (Precision)'!$E76,'Ultima mCF Table'!$B$1:$D$1,0))*($F76*K$11)</f>
        <v>819.2</v>
      </c>
      <c r="L76" s="174">
        <f>INDEX('Ultima mCF Table'!$B$2:$D$92,MATCH('Ultima (Precision)'!$D$6,'Ultima mCF Table'!$A$2:$A$92,0),MATCH('Ultima (Precision)'!$E76,'Ultima mCF Table'!$B$1:$D$1,0))*($F76*L$11)</f>
        <v>921.6</v>
      </c>
      <c r="M76" s="174">
        <f>INDEX('Ultima mCF Table'!$B$2:$D$92,MATCH('Ultima (Precision)'!$D$6,'Ultima mCF Table'!$A$2:$A$92,0),MATCH('Ultima (Precision)'!$E76,'Ultima mCF Table'!$B$1:$D$1,0))*($F76*M$11)</f>
        <v>1024</v>
      </c>
      <c r="N76" s="174">
        <f>INDEX('Ultima mCF Table'!$B$2:$D$92,MATCH('Ultima (Precision)'!$D$6,'Ultima mCF Table'!$A$2:$A$92,0),MATCH('Ultima (Precision)'!$E76,'Ultima mCF Table'!$B$1:$D$1,0))*($F76*N$11)</f>
        <v>1126.4000000000001</v>
      </c>
      <c r="O76" s="174">
        <f>INDEX('Ultima mCF Table'!$B$2:$D$92,MATCH('Ultima (Precision)'!$D$6,'Ultima mCF Table'!$A$2:$A$92,0),MATCH('Ultima (Precision)'!$E76,'Ultima mCF Table'!$B$1:$D$1,0))*($F76*O$11)</f>
        <v>1228.8</v>
      </c>
      <c r="P76" s="174">
        <f>INDEX('Ultima mCF Table'!$B$2:$D$92,MATCH('Ultima (Precision)'!$D$6,'Ultima mCF Table'!$A$2:$A$92,0),MATCH('Ultima (Precision)'!$E76,'Ultima mCF Table'!$B$1:$D$1,0))*($F76*P$11)</f>
        <v>1331.2</v>
      </c>
      <c r="Q76" s="174">
        <f>INDEX('Ultima mCF Table'!$B$2:$D$92,MATCH('Ultima (Precision)'!$D$6,'Ultima mCF Table'!$A$2:$A$92,0),MATCH('Ultima (Precision)'!$E76,'Ultima mCF Table'!$B$1:$D$1,0))*($F76*Q$11)</f>
        <v>1433.6</v>
      </c>
      <c r="R76" s="174">
        <f>INDEX('Ultima mCF Table'!$B$2:$D$92,MATCH('Ultima (Precision)'!$D$6,'Ultima mCF Table'!$A$2:$A$92,0),MATCH('Ultima (Precision)'!$E76,'Ultima mCF Table'!$B$1:$D$1,0))*($F76*R$11)</f>
        <v>1536</v>
      </c>
      <c r="S76" s="174">
        <f>INDEX('Ultima mCF Table'!$B$2:$D$92,MATCH('Ultima (Precision)'!$D$6,'Ultima mCF Table'!$A$2:$A$92,0),MATCH('Ultima (Precision)'!$E76,'Ultima mCF Table'!$B$1:$D$1,0))*($F76*S$11)</f>
        <v>1638.4</v>
      </c>
      <c r="T76" s="174">
        <f>INDEX('Ultima mCF Table'!$B$2:$D$92,MATCH('Ultima (Precision)'!$D$6,'Ultima mCF Table'!$A$2:$A$92,0),MATCH('Ultima (Precision)'!$E76,'Ultima mCF Table'!$B$1:$D$1,0))*($F76*T$11)</f>
        <v>1740.8</v>
      </c>
      <c r="U76" s="174">
        <f>INDEX('Ultima mCF Table'!$B$2:$D$92,MATCH('Ultima (Precision)'!$D$6,'Ultima mCF Table'!$A$2:$A$92,0),MATCH('Ultima (Precision)'!$E76,'Ultima mCF Table'!$B$1:$D$1,0))*($F76*U$11)</f>
        <v>1843.2</v>
      </c>
      <c r="V76" s="174">
        <f>INDEX('Ultima mCF Table'!$B$2:$D$92,MATCH('Ultima (Precision)'!$D$6,'Ultima mCF Table'!$A$2:$A$92,0),MATCH('Ultima (Precision)'!$E76,'Ultima mCF Table'!$B$1:$D$1,0))*($F76*V$11)</f>
        <v>1945.6</v>
      </c>
      <c r="W76" s="174">
        <f>INDEX('Ultima mCF Table'!$B$2:$D$92,MATCH('Ultima (Precision)'!$D$6,'Ultima mCF Table'!$A$2:$A$92,0),MATCH('Ultima (Precision)'!$E76,'Ultima mCF Table'!$B$1:$D$1,0))*($F76*W$11)</f>
        <v>2048</v>
      </c>
      <c r="X76" s="174">
        <f>INDEX('Ultima mCF Table'!$B$2:$D$92,MATCH('Ultima (Precision)'!$D$6,'Ultima mCF Table'!$A$2:$A$92,0),MATCH('Ultima (Precision)'!$E76,'Ultima mCF Table'!$B$1:$D$1,0))*($F76*X$11)</f>
        <v>2150.4</v>
      </c>
      <c r="Y76" s="174">
        <f>INDEX('Ultima mCF Table'!$B$2:$D$92,MATCH('Ultima (Precision)'!$D$6,'Ultima mCF Table'!$A$2:$A$92,0),MATCH('Ultima (Precision)'!$E76,'Ultima mCF Table'!$B$1:$D$1,0))*($F76*Y$11)</f>
        <v>2252.8000000000002</v>
      </c>
      <c r="Z76" s="174">
        <f>INDEX('Ultima mCF Table'!$B$2:$D$92,MATCH('Ultima (Precision)'!$D$6,'Ultima mCF Table'!$A$2:$A$92,0),MATCH('Ultima (Precision)'!$E76,'Ultima mCF Table'!$B$1:$D$1,0))*($F76*Z$11)</f>
        <v>2355.1999999999998</v>
      </c>
      <c r="AA76" s="174">
        <f>INDEX('Ultima mCF Table'!$B$2:$D$92,MATCH('Ultima (Precision)'!$D$6,'Ultima mCF Table'!$A$2:$A$92,0),MATCH('Ultima (Precision)'!$E76,'Ultima mCF Table'!$B$1:$D$1,0))*($F76*AA$11)</f>
        <v>2457.6</v>
      </c>
      <c r="AB76" s="174">
        <f>INDEX('Ultima mCF Table'!$B$2:$D$92,MATCH('Ultima (Precision)'!$D$6,'Ultima mCF Table'!$A$2:$A$92,0),MATCH('Ultima (Precision)'!$E76,'Ultima mCF Table'!$B$1:$D$1,0))*($F76*AB$11)</f>
        <v>2560</v>
      </c>
      <c r="AC76" s="174">
        <f>INDEX('Ultima mCF Table'!$B$2:$D$92,MATCH('Ultima (Precision)'!$D$6,'Ultima mCF Table'!$A$2:$A$92,0),MATCH('Ultima (Precision)'!$E76,'Ultima mCF Table'!$B$1:$D$1,0))*($F76*AC$11)</f>
        <v>2662.4</v>
      </c>
      <c r="AD76" s="178">
        <f>INDEX('Ultima mCF Table'!$B$2:$D$92,MATCH('Ultima (Precision)'!$D$6,'Ultima mCF Table'!$A$2:$A$92,0),MATCH('Ultima (Precision)'!$E76,'Ultima mCF Table'!$B$1:$D$1,0))*($F76*AD$11)</f>
        <v>2764.8</v>
      </c>
    </row>
    <row r="77" spans="1:30" x14ac:dyDescent="0.2">
      <c r="A77" s="351">
        <v>3</v>
      </c>
      <c r="B77" s="351">
        <v>650</v>
      </c>
      <c r="C77" s="351">
        <v>840</v>
      </c>
      <c r="D77" s="351" t="s">
        <v>66</v>
      </c>
      <c r="E77" s="351" t="s">
        <v>72</v>
      </c>
      <c r="F77" s="352">
        <v>1286</v>
      </c>
      <c r="G77" s="353"/>
      <c r="H77" s="177">
        <f>INDEX('Ultima mCF Table'!$B$2:$D$92,MATCH('Ultima (Precision)'!$D$6,'Ultima mCF Table'!$A$2:$A$92,0),MATCH('Ultima (Precision)'!$E77,'Ultima mCF Table'!$B$1:$D$1,0))*($F77*H$11)</f>
        <v>643</v>
      </c>
      <c r="I77" s="174">
        <f>INDEX('Ultima mCF Table'!$B$2:$D$92,MATCH('Ultima (Precision)'!$D$6,'Ultima mCF Table'!$A$2:$A$92,0),MATCH('Ultima (Precision)'!$E77,'Ultima mCF Table'!$B$1:$D$1,0))*($F77*I$11)</f>
        <v>771.6</v>
      </c>
      <c r="J77" s="174">
        <f>INDEX('Ultima mCF Table'!$B$2:$D$92,MATCH('Ultima (Precision)'!$D$6,'Ultima mCF Table'!$A$2:$A$92,0),MATCH('Ultima (Precision)'!$E77,'Ultima mCF Table'!$B$1:$D$1,0))*($F77*J$11)</f>
        <v>900.19999999999993</v>
      </c>
      <c r="K77" s="174">
        <f>INDEX('Ultima mCF Table'!$B$2:$D$92,MATCH('Ultima (Precision)'!$D$6,'Ultima mCF Table'!$A$2:$A$92,0),MATCH('Ultima (Precision)'!$E77,'Ultima mCF Table'!$B$1:$D$1,0))*($F77*K$11)</f>
        <v>1028.8</v>
      </c>
      <c r="L77" s="174">
        <f>INDEX('Ultima mCF Table'!$B$2:$D$92,MATCH('Ultima (Precision)'!$D$6,'Ultima mCF Table'!$A$2:$A$92,0),MATCH('Ultima (Precision)'!$E77,'Ultima mCF Table'!$B$1:$D$1,0))*($F77*L$11)</f>
        <v>1157.4000000000001</v>
      </c>
      <c r="M77" s="174">
        <f>INDEX('Ultima mCF Table'!$B$2:$D$92,MATCH('Ultima (Precision)'!$D$6,'Ultima mCF Table'!$A$2:$A$92,0),MATCH('Ultima (Precision)'!$E77,'Ultima mCF Table'!$B$1:$D$1,0))*($F77*M$11)</f>
        <v>1286</v>
      </c>
      <c r="N77" s="174">
        <f>INDEX('Ultima mCF Table'!$B$2:$D$92,MATCH('Ultima (Precision)'!$D$6,'Ultima mCF Table'!$A$2:$A$92,0),MATCH('Ultima (Precision)'!$E77,'Ultima mCF Table'!$B$1:$D$1,0))*($F77*N$11)</f>
        <v>1414.6000000000001</v>
      </c>
      <c r="O77" s="174">
        <f>INDEX('Ultima mCF Table'!$B$2:$D$92,MATCH('Ultima (Precision)'!$D$6,'Ultima mCF Table'!$A$2:$A$92,0),MATCH('Ultima (Precision)'!$E77,'Ultima mCF Table'!$B$1:$D$1,0))*($F77*O$11)</f>
        <v>1543.2</v>
      </c>
      <c r="P77" s="174">
        <f>INDEX('Ultima mCF Table'!$B$2:$D$92,MATCH('Ultima (Precision)'!$D$6,'Ultima mCF Table'!$A$2:$A$92,0),MATCH('Ultima (Precision)'!$E77,'Ultima mCF Table'!$B$1:$D$1,0))*($F77*P$11)</f>
        <v>1671.8</v>
      </c>
      <c r="Q77" s="174">
        <f>INDEX('Ultima mCF Table'!$B$2:$D$92,MATCH('Ultima (Precision)'!$D$6,'Ultima mCF Table'!$A$2:$A$92,0),MATCH('Ultima (Precision)'!$E77,'Ultima mCF Table'!$B$1:$D$1,0))*($F77*Q$11)</f>
        <v>1800.3999999999999</v>
      </c>
      <c r="R77" s="174">
        <f>INDEX('Ultima mCF Table'!$B$2:$D$92,MATCH('Ultima (Precision)'!$D$6,'Ultima mCF Table'!$A$2:$A$92,0),MATCH('Ultima (Precision)'!$E77,'Ultima mCF Table'!$B$1:$D$1,0))*($F77*R$11)</f>
        <v>1929</v>
      </c>
      <c r="S77" s="174">
        <f>INDEX('Ultima mCF Table'!$B$2:$D$92,MATCH('Ultima (Precision)'!$D$6,'Ultima mCF Table'!$A$2:$A$92,0),MATCH('Ultima (Precision)'!$E77,'Ultima mCF Table'!$B$1:$D$1,0))*($F77*S$11)</f>
        <v>2057.6</v>
      </c>
      <c r="T77" s="174">
        <f>INDEX('Ultima mCF Table'!$B$2:$D$92,MATCH('Ultima (Precision)'!$D$6,'Ultima mCF Table'!$A$2:$A$92,0),MATCH('Ultima (Precision)'!$E77,'Ultima mCF Table'!$B$1:$D$1,0))*($F77*T$11)</f>
        <v>2186.1999999999998</v>
      </c>
      <c r="U77" s="174">
        <f>INDEX('Ultima mCF Table'!$B$2:$D$92,MATCH('Ultima (Precision)'!$D$6,'Ultima mCF Table'!$A$2:$A$92,0),MATCH('Ultima (Precision)'!$E77,'Ultima mCF Table'!$B$1:$D$1,0))*($F77*U$11)</f>
        <v>2314.8000000000002</v>
      </c>
      <c r="V77" s="174">
        <f>INDEX('Ultima mCF Table'!$B$2:$D$92,MATCH('Ultima (Precision)'!$D$6,'Ultima mCF Table'!$A$2:$A$92,0),MATCH('Ultima (Precision)'!$E77,'Ultima mCF Table'!$B$1:$D$1,0))*($F77*V$11)</f>
        <v>2443.4</v>
      </c>
      <c r="W77" s="174">
        <f>INDEX('Ultima mCF Table'!$B$2:$D$92,MATCH('Ultima (Precision)'!$D$6,'Ultima mCF Table'!$A$2:$A$92,0),MATCH('Ultima (Precision)'!$E77,'Ultima mCF Table'!$B$1:$D$1,0))*($F77*W$11)</f>
        <v>2572</v>
      </c>
      <c r="X77" s="174">
        <f>INDEX('Ultima mCF Table'!$B$2:$D$92,MATCH('Ultima (Precision)'!$D$6,'Ultima mCF Table'!$A$2:$A$92,0),MATCH('Ultima (Precision)'!$E77,'Ultima mCF Table'!$B$1:$D$1,0))*($F77*X$11)</f>
        <v>2700.6</v>
      </c>
      <c r="Y77" s="174">
        <f>INDEX('Ultima mCF Table'!$B$2:$D$92,MATCH('Ultima (Precision)'!$D$6,'Ultima mCF Table'!$A$2:$A$92,0),MATCH('Ultima (Precision)'!$E77,'Ultima mCF Table'!$B$1:$D$1,0))*($F77*Y$11)</f>
        <v>2829.2000000000003</v>
      </c>
      <c r="Z77" s="174">
        <f>INDEX('Ultima mCF Table'!$B$2:$D$92,MATCH('Ultima (Precision)'!$D$6,'Ultima mCF Table'!$A$2:$A$92,0),MATCH('Ultima (Precision)'!$E77,'Ultima mCF Table'!$B$1:$D$1,0))*($F77*Z$11)</f>
        <v>2957.7999999999997</v>
      </c>
      <c r="AA77" s="174">
        <f>INDEX('Ultima mCF Table'!$B$2:$D$92,MATCH('Ultima (Precision)'!$D$6,'Ultima mCF Table'!$A$2:$A$92,0),MATCH('Ultima (Precision)'!$E77,'Ultima mCF Table'!$B$1:$D$1,0))*($F77*AA$11)</f>
        <v>3086.4</v>
      </c>
      <c r="AB77" s="174">
        <f>INDEX('Ultima mCF Table'!$B$2:$D$92,MATCH('Ultima (Precision)'!$D$6,'Ultima mCF Table'!$A$2:$A$92,0),MATCH('Ultima (Precision)'!$E77,'Ultima mCF Table'!$B$1:$D$1,0))*($F77*AB$11)</f>
        <v>3215</v>
      </c>
      <c r="AC77" s="174">
        <f>INDEX('Ultima mCF Table'!$B$2:$D$92,MATCH('Ultima (Precision)'!$D$6,'Ultima mCF Table'!$A$2:$A$92,0),MATCH('Ultima (Precision)'!$E77,'Ultima mCF Table'!$B$1:$D$1,0))*($F77*AC$11)</f>
        <v>3343.6</v>
      </c>
      <c r="AD77" s="178">
        <f>INDEX('Ultima mCF Table'!$B$2:$D$92,MATCH('Ultima (Precision)'!$D$6,'Ultima mCF Table'!$A$2:$A$92,0),MATCH('Ultima (Precision)'!$E77,'Ultima mCF Table'!$B$1:$D$1,0))*($F77*AD$11)</f>
        <v>3472.2000000000003</v>
      </c>
    </row>
    <row r="78" spans="1:30" x14ac:dyDescent="0.2">
      <c r="A78" s="351">
        <v>3</v>
      </c>
      <c r="B78" s="351">
        <v>650</v>
      </c>
      <c r="C78" s="351">
        <v>840</v>
      </c>
      <c r="D78" s="351" t="s">
        <v>67</v>
      </c>
      <c r="E78" s="351" t="s">
        <v>72</v>
      </c>
      <c r="F78" s="352">
        <v>1960</v>
      </c>
      <c r="G78" s="353"/>
      <c r="H78" s="177">
        <f>INDEX('Ultima mCF Table'!$B$2:$D$92,MATCH('Ultima (Precision)'!$D$6,'Ultima mCF Table'!$A$2:$A$92,0),MATCH('Ultima (Precision)'!$E78,'Ultima mCF Table'!$B$1:$D$1,0))*($F78*H$11)</f>
        <v>980</v>
      </c>
      <c r="I78" s="174">
        <f>INDEX('Ultima mCF Table'!$B$2:$D$92,MATCH('Ultima (Precision)'!$D$6,'Ultima mCF Table'!$A$2:$A$92,0),MATCH('Ultima (Precision)'!$E78,'Ultima mCF Table'!$B$1:$D$1,0))*($F78*I$11)</f>
        <v>1176</v>
      </c>
      <c r="J78" s="174">
        <f>INDEX('Ultima mCF Table'!$B$2:$D$92,MATCH('Ultima (Precision)'!$D$6,'Ultima mCF Table'!$A$2:$A$92,0),MATCH('Ultima (Precision)'!$E78,'Ultima mCF Table'!$B$1:$D$1,0))*($F78*J$11)</f>
        <v>1372</v>
      </c>
      <c r="K78" s="174">
        <f>INDEX('Ultima mCF Table'!$B$2:$D$92,MATCH('Ultima (Precision)'!$D$6,'Ultima mCF Table'!$A$2:$A$92,0),MATCH('Ultima (Precision)'!$E78,'Ultima mCF Table'!$B$1:$D$1,0))*($F78*K$11)</f>
        <v>1568</v>
      </c>
      <c r="L78" s="174">
        <f>INDEX('Ultima mCF Table'!$B$2:$D$92,MATCH('Ultima (Precision)'!$D$6,'Ultima mCF Table'!$A$2:$A$92,0),MATCH('Ultima (Precision)'!$E78,'Ultima mCF Table'!$B$1:$D$1,0))*($F78*L$11)</f>
        <v>1764</v>
      </c>
      <c r="M78" s="174">
        <f>INDEX('Ultima mCF Table'!$B$2:$D$92,MATCH('Ultima (Precision)'!$D$6,'Ultima mCF Table'!$A$2:$A$92,0),MATCH('Ultima (Precision)'!$E78,'Ultima mCF Table'!$B$1:$D$1,0))*($F78*M$11)</f>
        <v>1960</v>
      </c>
      <c r="N78" s="174">
        <f>INDEX('Ultima mCF Table'!$B$2:$D$92,MATCH('Ultima (Precision)'!$D$6,'Ultima mCF Table'!$A$2:$A$92,0),MATCH('Ultima (Precision)'!$E78,'Ultima mCF Table'!$B$1:$D$1,0))*($F78*N$11)</f>
        <v>2156</v>
      </c>
      <c r="O78" s="174">
        <f>INDEX('Ultima mCF Table'!$B$2:$D$92,MATCH('Ultima (Precision)'!$D$6,'Ultima mCF Table'!$A$2:$A$92,0),MATCH('Ultima (Precision)'!$E78,'Ultima mCF Table'!$B$1:$D$1,0))*($F78*O$11)</f>
        <v>2352</v>
      </c>
      <c r="P78" s="174">
        <f>INDEX('Ultima mCF Table'!$B$2:$D$92,MATCH('Ultima (Precision)'!$D$6,'Ultima mCF Table'!$A$2:$A$92,0),MATCH('Ultima (Precision)'!$E78,'Ultima mCF Table'!$B$1:$D$1,0))*($F78*P$11)</f>
        <v>2548</v>
      </c>
      <c r="Q78" s="174">
        <f>INDEX('Ultima mCF Table'!$B$2:$D$92,MATCH('Ultima (Precision)'!$D$6,'Ultima mCF Table'!$A$2:$A$92,0),MATCH('Ultima (Precision)'!$E78,'Ultima mCF Table'!$B$1:$D$1,0))*($F78*Q$11)</f>
        <v>2744</v>
      </c>
      <c r="R78" s="174">
        <f>INDEX('Ultima mCF Table'!$B$2:$D$92,MATCH('Ultima (Precision)'!$D$6,'Ultima mCF Table'!$A$2:$A$92,0),MATCH('Ultima (Precision)'!$E78,'Ultima mCF Table'!$B$1:$D$1,0))*($F78*R$11)</f>
        <v>2940</v>
      </c>
      <c r="S78" s="174">
        <f>INDEX('Ultima mCF Table'!$B$2:$D$92,MATCH('Ultima (Precision)'!$D$6,'Ultima mCF Table'!$A$2:$A$92,0),MATCH('Ultima (Precision)'!$E78,'Ultima mCF Table'!$B$1:$D$1,0))*($F78*S$11)</f>
        <v>3136</v>
      </c>
      <c r="T78" s="174">
        <f>INDEX('Ultima mCF Table'!$B$2:$D$92,MATCH('Ultima (Precision)'!$D$6,'Ultima mCF Table'!$A$2:$A$92,0),MATCH('Ultima (Precision)'!$E78,'Ultima mCF Table'!$B$1:$D$1,0))*($F78*T$11)</f>
        <v>3332</v>
      </c>
      <c r="U78" s="174">
        <f>INDEX('Ultima mCF Table'!$B$2:$D$92,MATCH('Ultima (Precision)'!$D$6,'Ultima mCF Table'!$A$2:$A$92,0),MATCH('Ultima (Precision)'!$E78,'Ultima mCF Table'!$B$1:$D$1,0))*($F78*U$11)</f>
        <v>3528</v>
      </c>
      <c r="V78" s="174">
        <f>INDEX('Ultima mCF Table'!$B$2:$D$92,MATCH('Ultima (Precision)'!$D$6,'Ultima mCF Table'!$A$2:$A$92,0),MATCH('Ultima (Precision)'!$E78,'Ultima mCF Table'!$B$1:$D$1,0))*($F78*V$11)</f>
        <v>3724</v>
      </c>
      <c r="W78" s="174">
        <f>INDEX('Ultima mCF Table'!$B$2:$D$92,MATCH('Ultima (Precision)'!$D$6,'Ultima mCF Table'!$A$2:$A$92,0),MATCH('Ultima (Precision)'!$E78,'Ultima mCF Table'!$B$1:$D$1,0))*($F78*W$11)</f>
        <v>3920</v>
      </c>
      <c r="X78" s="174">
        <f>INDEX('Ultima mCF Table'!$B$2:$D$92,MATCH('Ultima (Precision)'!$D$6,'Ultima mCF Table'!$A$2:$A$92,0),MATCH('Ultima (Precision)'!$E78,'Ultima mCF Table'!$B$1:$D$1,0))*($F78*X$11)</f>
        <v>4116</v>
      </c>
      <c r="Y78" s="174">
        <f>INDEX('Ultima mCF Table'!$B$2:$D$92,MATCH('Ultima (Precision)'!$D$6,'Ultima mCF Table'!$A$2:$A$92,0),MATCH('Ultima (Precision)'!$E78,'Ultima mCF Table'!$B$1:$D$1,0))*($F78*Y$11)</f>
        <v>4312</v>
      </c>
      <c r="Z78" s="174">
        <f>INDEX('Ultima mCF Table'!$B$2:$D$92,MATCH('Ultima (Precision)'!$D$6,'Ultima mCF Table'!$A$2:$A$92,0),MATCH('Ultima (Precision)'!$E78,'Ultima mCF Table'!$B$1:$D$1,0))*($F78*Z$11)</f>
        <v>4508</v>
      </c>
      <c r="AA78" s="174">
        <f>INDEX('Ultima mCF Table'!$B$2:$D$92,MATCH('Ultima (Precision)'!$D$6,'Ultima mCF Table'!$A$2:$A$92,0),MATCH('Ultima (Precision)'!$E78,'Ultima mCF Table'!$B$1:$D$1,0))*($F78*AA$11)</f>
        <v>4704</v>
      </c>
      <c r="AB78" s="174">
        <f>INDEX('Ultima mCF Table'!$B$2:$D$92,MATCH('Ultima (Precision)'!$D$6,'Ultima mCF Table'!$A$2:$A$92,0),MATCH('Ultima (Precision)'!$E78,'Ultima mCF Table'!$B$1:$D$1,0))*($F78*AB$11)</f>
        <v>4900</v>
      </c>
      <c r="AC78" s="174">
        <f>INDEX('Ultima mCF Table'!$B$2:$D$92,MATCH('Ultima (Precision)'!$D$6,'Ultima mCF Table'!$A$2:$A$92,0),MATCH('Ultima (Precision)'!$E78,'Ultima mCF Table'!$B$1:$D$1,0))*($F78*AC$11)</f>
        <v>5096</v>
      </c>
      <c r="AD78" s="178">
        <f>INDEX('Ultima mCF Table'!$B$2:$D$92,MATCH('Ultima (Precision)'!$D$6,'Ultima mCF Table'!$A$2:$A$92,0),MATCH('Ultima (Precision)'!$E78,'Ultima mCF Table'!$B$1:$D$1,0))*($F78*AD$11)</f>
        <v>5292</v>
      </c>
    </row>
    <row r="79" spans="1:30" x14ac:dyDescent="0.2">
      <c r="A79" s="351">
        <v>3</v>
      </c>
      <c r="B79" s="351">
        <v>650</v>
      </c>
      <c r="C79" s="351">
        <v>840</v>
      </c>
      <c r="D79" s="351" t="s">
        <v>68</v>
      </c>
      <c r="E79" s="351" t="s">
        <v>72</v>
      </c>
      <c r="F79" s="352">
        <v>2498</v>
      </c>
      <c r="G79" s="353"/>
      <c r="H79" s="177">
        <f>INDEX('Ultima mCF Table'!$B$2:$D$92,MATCH('Ultima (Precision)'!$D$6,'Ultima mCF Table'!$A$2:$A$92,0),MATCH('Ultima (Precision)'!$E79,'Ultima mCF Table'!$B$1:$D$1,0))*($F79*H$11)</f>
        <v>1249</v>
      </c>
      <c r="I79" s="174">
        <f>INDEX('Ultima mCF Table'!$B$2:$D$92,MATCH('Ultima (Precision)'!$D$6,'Ultima mCF Table'!$A$2:$A$92,0),MATCH('Ultima (Precision)'!$E79,'Ultima mCF Table'!$B$1:$D$1,0))*($F79*I$11)</f>
        <v>1498.8</v>
      </c>
      <c r="J79" s="174">
        <f>INDEX('Ultima mCF Table'!$B$2:$D$92,MATCH('Ultima (Precision)'!$D$6,'Ultima mCF Table'!$A$2:$A$92,0),MATCH('Ultima (Precision)'!$E79,'Ultima mCF Table'!$B$1:$D$1,0))*($F79*J$11)</f>
        <v>1748.6</v>
      </c>
      <c r="K79" s="174">
        <f>INDEX('Ultima mCF Table'!$B$2:$D$92,MATCH('Ultima (Precision)'!$D$6,'Ultima mCF Table'!$A$2:$A$92,0),MATCH('Ultima (Precision)'!$E79,'Ultima mCF Table'!$B$1:$D$1,0))*($F79*K$11)</f>
        <v>1998.4</v>
      </c>
      <c r="L79" s="174">
        <f>INDEX('Ultima mCF Table'!$B$2:$D$92,MATCH('Ultima (Precision)'!$D$6,'Ultima mCF Table'!$A$2:$A$92,0),MATCH('Ultima (Precision)'!$E79,'Ultima mCF Table'!$B$1:$D$1,0))*($F79*L$11)</f>
        <v>2248.2000000000003</v>
      </c>
      <c r="M79" s="174">
        <f>INDEX('Ultima mCF Table'!$B$2:$D$92,MATCH('Ultima (Precision)'!$D$6,'Ultima mCF Table'!$A$2:$A$92,0),MATCH('Ultima (Precision)'!$E79,'Ultima mCF Table'!$B$1:$D$1,0))*($F79*M$11)</f>
        <v>2498</v>
      </c>
      <c r="N79" s="174">
        <f>INDEX('Ultima mCF Table'!$B$2:$D$92,MATCH('Ultima (Precision)'!$D$6,'Ultima mCF Table'!$A$2:$A$92,0),MATCH('Ultima (Precision)'!$E79,'Ultima mCF Table'!$B$1:$D$1,0))*($F79*N$11)</f>
        <v>2747.8</v>
      </c>
      <c r="O79" s="174">
        <f>INDEX('Ultima mCF Table'!$B$2:$D$92,MATCH('Ultima (Precision)'!$D$6,'Ultima mCF Table'!$A$2:$A$92,0),MATCH('Ultima (Precision)'!$E79,'Ultima mCF Table'!$B$1:$D$1,0))*($F79*O$11)</f>
        <v>2997.6</v>
      </c>
      <c r="P79" s="174">
        <f>INDEX('Ultima mCF Table'!$B$2:$D$92,MATCH('Ultima (Precision)'!$D$6,'Ultima mCF Table'!$A$2:$A$92,0),MATCH('Ultima (Precision)'!$E79,'Ultima mCF Table'!$B$1:$D$1,0))*($F79*P$11)</f>
        <v>3247.4</v>
      </c>
      <c r="Q79" s="174">
        <f>INDEX('Ultima mCF Table'!$B$2:$D$92,MATCH('Ultima (Precision)'!$D$6,'Ultima mCF Table'!$A$2:$A$92,0),MATCH('Ultima (Precision)'!$E79,'Ultima mCF Table'!$B$1:$D$1,0))*($F79*Q$11)</f>
        <v>3497.2</v>
      </c>
      <c r="R79" s="174">
        <f>INDEX('Ultima mCF Table'!$B$2:$D$92,MATCH('Ultima (Precision)'!$D$6,'Ultima mCF Table'!$A$2:$A$92,0),MATCH('Ultima (Precision)'!$E79,'Ultima mCF Table'!$B$1:$D$1,0))*($F79*R$11)</f>
        <v>3747</v>
      </c>
      <c r="S79" s="174">
        <f>INDEX('Ultima mCF Table'!$B$2:$D$92,MATCH('Ultima (Precision)'!$D$6,'Ultima mCF Table'!$A$2:$A$92,0),MATCH('Ultima (Precision)'!$E79,'Ultima mCF Table'!$B$1:$D$1,0))*($F79*S$11)</f>
        <v>3996.8</v>
      </c>
      <c r="T79" s="174">
        <f>INDEX('Ultima mCF Table'!$B$2:$D$92,MATCH('Ultima (Precision)'!$D$6,'Ultima mCF Table'!$A$2:$A$92,0),MATCH('Ultima (Precision)'!$E79,'Ultima mCF Table'!$B$1:$D$1,0))*($F79*T$11)</f>
        <v>4246.5999999999995</v>
      </c>
      <c r="U79" s="174">
        <f>INDEX('Ultima mCF Table'!$B$2:$D$92,MATCH('Ultima (Precision)'!$D$6,'Ultima mCF Table'!$A$2:$A$92,0),MATCH('Ultima (Precision)'!$E79,'Ultima mCF Table'!$B$1:$D$1,0))*($F79*U$11)</f>
        <v>4496.4000000000005</v>
      </c>
      <c r="V79" s="174">
        <f>INDEX('Ultima mCF Table'!$B$2:$D$92,MATCH('Ultima (Precision)'!$D$6,'Ultima mCF Table'!$A$2:$A$92,0),MATCH('Ultima (Precision)'!$E79,'Ultima mCF Table'!$B$1:$D$1,0))*($F79*V$11)</f>
        <v>4746.2</v>
      </c>
      <c r="W79" s="174">
        <f>INDEX('Ultima mCF Table'!$B$2:$D$92,MATCH('Ultima (Precision)'!$D$6,'Ultima mCF Table'!$A$2:$A$92,0),MATCH('Ultima (Precision)'!$E79,'Ultima mCF Table'!$B$1:$D$1,0))*($F79*W$11)</f>
        <v>4996</v>
      </c>
      <c r="X79" s="174">
        <f>INDEX('Ultima mCF Table'!$B$2:$D$92,MATCH('Ultima (Precision)'!$D$6,'Ultima mCF Table'!$A$2:$A$92,0),MATCH('Ultima (Precision)'!$E79,'Ultima mCF Table'!$B$1:$D$1,0))*($F79*X$11)</f>
        <v>5245.8</v>
      </c>
      <c r="Y79" s="174">
        <f>INDEX('Ultima mCF Table'!$B$2:$D$92,MATCH('Ultima (Precision)'!$D$6,'Ultima mCF Table'!$A$2:$A$92,0),MATCH('Ultima (Precision)'!$E79,'Ultima mCF Table'!$B$1:$D$1,0))*($F79*Y$11)</f>
        <v>5495.6</v>
      </c>
      <c r="Z79" s="174">
        <f>INDEX('Ultima mCF Table'!$B$2:$D$92,MATCH('Ultima (Precision)'!$D$6,'Ultima mCF Table'!$A$2:$A$92,0),MATCH('Ultima (Precision)'!$E79,'Ultima mCF Table'!$B$1:$D$1,0))*($F79*Z$11)</f>
        <v>5745.4</v>
      </c>
      <c r="AA79" s="174">
        <f>INDEX('Ultima mCF Table'!$B$2:$D$92,MATCH('Ultima (Precision)'!$D$6,'Ultima mCF Table'!$A$2:$A$92,0),MATCH('Ultima (Precision)'!$E79,'Ultima mCF Table'!$B$1:$D$1,0))*($F79*AA$11)</f>
        <v>5995.2</v>
      </c>
      <c r="AB79" s="174">
        <f>INDEX('Ultima mCF Table'!$B$2:$D$92,MATCH('Ultima (Precision)'!$D$6,'Ultima mCF Table'!$A$2:$A$92,0),MATCH('Ultima (Precision)'!$E79,'Ultima mCF Table'!$B$1:$D$1,0))*($F79*AB$11)</f>
        <v>6245</v>
      </c>
      <c r="AC79" s="174">
        <f>INDEX('Ultima mCF Table'!$B$2:$D$92,MATCH('Ultima (Precision)'!$D$6,'Ultima mCF Table'!$A$2:$A$92,0),MATCH('Ultima (Precision)'!$E79,'Ultima mCF Table'!$B$1:$D$1,0))*($F79*AC$11)</f>
        <v>6494.8</v>
      </c>
      <c r="AD79" s="178">
        <f>INDEX('Ultima mCF Table'!$B$2:$D$92,MATCH('Ultima (Precision)'!$D$6,'Ultima mCF Table'!$A$2:$A$92,0),MATCH('Ultima (Precision)'!$E79,'Ultima mCF Table'!$B$1:$D$1,0))*($F79*AD$11)</f>
        <v>6744.6</v>
      </c>
    </row>
    <row r="80" spans="1:30" x14ac:dyDescent="0.2">
      <c r="A80" s="351">
        <v>3</v>
      </c>
      <c r="B80" s="351">
        <v>723</v>
      </c>
      <c r="C80" s="351">
        <v>910</v>
      </c>
      <c r="D80" s="351" t="s">
        <v>65</v>
      </c>
      <c r="E80" s="351" t="s">
        <v>72</v>
      </c>
      <c r="F80" s="352">
        <v>1116</v>
      </c>
      <c r="G80" s="353"/>
      <c r="H80" s="177">
        <f>INDEX('Ultima mCF Table'!$B$2:$D$92,MATCH('Ultima (Precision)'!$D$6,'Ultima mCF Table'!$A$2:$A$92,0),MATCH('Ultima (Precision)'!$E80,'Ultima mCF Table'!$B$1:$D$1,0))*($F80*H$11)</f>
        <v>558</v>
      </c>
      <c r="I80" s="174">
        <f>INDEX('Ultima mCF Table'!$B$2:$D$92,MATCH('Ultima (Precision)'!$D$6,'Ultima mCF Table'!$A$2:$A$92,0),MATCH('Ultima (Precision)'!$E80,'Ultima mCF Table'!$B$1:$D$1,0))*($F80*I$11)</f>
        <v>669.6</v>
      </c>
      <c r="J80" s="174">
        <f>INDEX('Ultima mCF Table'!$B$2:$D$92,MATCH('Ultima (Precision)'!$D$6,'Ultima mCF Table'!$A$2:$A$92,0),MATCH('Ultima (Precision)'!$E80,'Ultima mCF Table'!$B$1:$D$1,0))*($F80*J$11)</f>
        <v>781.19999999999993</v>
      </c>
      <c r="K80" s="174">
        <f>INDEX('Ultima mCF Table'!$B$2:$D$92,MATCH('Ultima (Precision)'!$D$6,'Ultima mCF Table'!$A$2:$A$92,0),MATCH('Ultima (Precision)'!$E80,'Ultima mCF Table'!$B$1:$D$1,0))*($F80*K$11)</f>
        <v>892.80000000000007</v>
      </c>
      <c r="L80" s="174">
        <f>INDEX('Ultima mCF Table'!$B$2:$D$92,MATCH('Ultima (Precision)'!$D$6,'Ultima mCF Table'!$A$2:$A$92,0),MATCH('Ultima (Precision)'!$E80,'Ultima mCF Table'!$B$1:$D$1,0))*($F80*L$11)</f>
        <v>1004.4</v>
      </c>
      <c r="M80" s="174">
        <f>INDEX('Ultima mCF Table'!$B$2:$D$92,MATCH('Ultima (Precision)'!$D$6,'Ultima mCF Table'!$A$2:$A$92,0),MATCH('Ultima (Precision)'!$E80,'Ultima mCF Table'!$B$1:$D$1,0))*($F80*M$11)</f>
        <v>1116</v>
      </c>
      <c r="N80" s="174">
        <f>INDEX('Ultima mCF Table'!$B$2:$D$92,MATCH('Ultima (Precision)'!$D$6,'Ultima mCF Table'!$A$2:$A$92,0),MATCH('Ultima (Precision)'!$E80,'Ultima mCF Table'!$B$1:$D$1,0))*($F80*N$11)</f>
        <v>1227.6000000000001</v>
      </c>
      <c r="O80" s="174">
        <f>INDEX('Ultima mCF Table'!$B$2:$D$92,MATCH('Ultima (Precision)'!$D$6,'Ultima mCF Table'!$A$2:$A$92,0),MATCH('Ultima (Precision)'!$E80,'Ultima mCF Table'!$B$1:$D$1,0))*($F80*O$11)</f>
        <v>1339.2</v>
      </c>
      <c r="P80" s="174">
        <f>INDEX('Ultima mCF Table'!$B$2:$D$92,MATCH('Ultima (Precision)'!$D$6,'Ultima mCF Table'!$A$2:$A$92,0),MATCH('Ultima (Precision)'!$E80,'Ultima mCF Table'!$B$1:$D$1,0))*($F80*P$11)</f>
        <v>1450.8</v>
      </c>
      <c r="Q80" s="174">
        <f>INDEX('Ultima mCF Table'!$B$2:$D$92,MATCH('Ultima (Precision)'!$D$6,'Ultima mCF Table'!$A$2:$A$92,0),MATCH('Ultima (Precision)'!$E80,'Ultima mCF Table'!$B$1:$D$1,0))*($F80*Q$11)</f>
        <v>1562.3999999999999</v>
      </c>
      <c r="R80" s="174">
        <f>INDEX('Ultima mCF Table'!$B$2:$D$92,MATCH('Ultima (Precision)'!$D$6,'Ultima mCF Table'!$A$2:$A$92,0),MATCH('Ultima (Precision)'!$E80,'Ultima mCF Table'!$B$1:$D$1,0))*($F80*R$11)</f>
        <v>1674</v>
      </c>
      <c r="S80" s="174">
        <f>INDEX('Ultima mCF Table'!$B$2:$D$92,MATCH('Ultima (Precision)'!$D$6,'Ultima mCF Table'!$A$2:$A$92,0),MATCH('Ultima (Precision)'!$E80,'Ultima mCF Table'!$B$1:$D$1,0))*($F80*S$11)</f>
        <v>1785.6000000000001</v>
      </c>
      <c r="T80" s="174">
        <f>INDEX('Ultima mCF Table'!$B$2:$D$92,MATCH('Ultima (Precision)'!$D$6,'Ultima mCF Table'!$A$2:$A$92,0),MATCH('Ultima (Precision)'!$E80,'Ultima mCF Table'!$B$1:$D$1,0))*($F80*T$11)</f>
        <v>1897.2</v>
      </c>
      <c r="U80" s="174">
        <f>INDEX('Ultima mCF Table'!$B$2:$D$92,MATCH('Ultima (Precision)'!$D$6,'Ultima mCF Table'!$A$2:$A$92,0),MATCH('Ultima (Precision)'!$E80,'Ultima mCF Table'!$B$1:$D$1,0))*($F80*U$11)</f>
        <v>2008.8</v>
      </c>
      <c r="V80" s="174">
        <f>INDEX('Ultima mCF Table'!$B$2:$D$92,MATCH('Ultima (Precision)'!$D$6,'Ultima mCF Table'!$A$2:$A$92,0),MATCH('Ultima (Precision)'!$E80,'Ultima mCF Table'!$B$1:$D$1,0))*($F80*V$11)</f>
        <v>2120.4</v>
      </c>
      <c r="W80" s="174">
        <f>INDEX('Ultima mCF Table'!$B$2:$D$92,MATCH('Ultima (Precision)'!$D$6,'Ultima mCF Table'!$A$2:$A$92,0),MATCH('Ultima (Precision)'!$E80,'Ultima mCF Table'!$B$1:$D$1,0))*($F80*W$11)</f>
        <v>2232</v>
      </c>
      <c r="X80" s="174">
        <f>INDEX('Ultima mCF Table'!$B$2:$D$92,MATCH('Ultima (Precision)'!$D$6,'Ultima mCF Table'!$A$2:$A$92,0),MATCH('Ultima (Precision)'!$E80,'Ultima mCF Table'!$B$1:$D$1,0))*($F80*X$11)</f>
        <v>2343.6</v>
      </c>
      <c r="Y80" s="174">
        <f>INDEX('Ultima mCF Table'!$B$2:$D$92,MATCH('Ultima (Precision)'!$D$6,'Ultima mCF Table'!$A$2:$A$92,0),MATCH('Ultima (Precision)'!$E80,'Ultima mCF Table'!$B$1:$D$1,0))*($F80*Y$11)</f>
        <v>2455.2000000000003</v>
      </c>
      <c r="Z80" s="174">
        <f>INDEX('Ultima mCF Table'!$B$2:$D$92,MATCH('Ultima (Precision)'!$D$6,'Ultima mCF Table'!$A$2:$A$92,0),MATCH('Ultima (Precision)'!$E80,'Ultima mCF Table'!$B$1:$D$1,0))*($F80*Z$11)</f>
        <v>2566.7999999999997</v>
      </c>
      <c r="AA80" s="174">
        <f>INDEX('Ultima mCF Table'!$B$2:$D$92,MATCH('Ultima (Precision)'!$D$6,'Ultima mCF Table'!$A$2:$A$92,0),MATCH('Ultima (Precision)'!$E80,'Ultima mCF Table'!$B$1:$D$1,0))*($F80*AA$11)</f>
        <v>2678.4</v>
      </c>
      <c r="AB80" s="174">
        <f>INDEX('Ultima mCF Table'!$B$2:$D$92,MATCH('Ultima (Precision)'!$D$6,'Ultima mCF Table'!$A$2:$A$92,0),MATCH('Ultima (Precision)'!$E80,'Ultima mCF Table'!$B$1:$D$1,0))*($F80*AB$11)</f>
        <v>2790</v>
      </c>
      <c r="AC80" s="174">
        <f>INDEX('Ultima mCF Table'!$B$2:$D$92,MATCH('Ultima (Precision)'!$D$6,'Ultima mCF Table'!$A$2:$A$92,0),MATCH('Ultima (Precision)'!$E80,'Ultima mCF Table'!$B$1:$D$1,0))*($F80*AC$11)</f>
        <v>2901.6</v>
      </c>
      <c r="AD80" s="178">
        <f>INDEX('Ultima mCF Table'!$B$2:$D$92,MATCH('Ultima (Precision)'!$D$6,'Ultima mCF Table'!$A$2:$A$92,0),MATCH('Ultima (Precision)'!$E80,'Ultima mCF Table'!$B$1:$D$1,0))*($F80*AD$11)</f>
        <v>3013.2000000000003</v>
      </c>
    </row>
    <row r="81" spans="1:30" x14ac:dyDescent="0.2">
      <c r="A81" s="351">
        <v>3</v>
      </c>
      <c r="B81" s="351">
        <v>723</v>
      </c>
      <c r="C81" s="351">
        <v>910</v>
      </c>
      <c r="D81" s="351" t="s">
        <v>66</v>
      </c>
      <c r="E81" s="351" t="s">
        <v>72</v>
      </c>
      <c r="F81" s="352">
        <v>1403</v>
      </c>
      <c r="G81" s="353"/>
      <c r="H81" s="177">
        <f>INDEX('Ultima mCF Table'!$B$2:$D$92,MATCH('Ultima (Precision)'!$D$6,'Ultima mCF Table'!$A$2:$A$92,0),MATCH('Ultima (Precision)'!$E81,'Ultima mCF Table'!$B$1:$D$1,0))*($F81*H$11)</f>
        <v>701.5</v>
      </c>
      <c r="I81" s="174">
        <f>INDEX('Ultima mCF Table'!$B$2:$D$92,MATCH('Ultima (Precision)'!$D$6,'Ultima mCF Table'!$A$2:$A$92,0),MATCH('Ultima (Precision)'!$E81,'Ultima mCF Table'!$B$1:$D$1,0))*($F81*I$11)</f>
        <v>841.8</v>
      </c>
      <c r="J81" s="174">
        <f>INDEX('Ultima mCF Table'!$B$2:$D$92,MATCH('Ultima (Precision)'!$D$6,'Ultima mCF Table'!$A$2:$A$92,0),MATCH('Ultima (Precision)'!$E81,'Ultima mCF Table'!$B$1:$D$1,0))*($F81*J$11)</f>
        <v>982.09999999999991</v>
      </c>
      <c r="K81" s="174">
        <f>INDEX('Ultima mCF Table'!$B$2:$D$92,MATCH('Ultima (Precision)'!$D$6,'Ultima mCF Table'!$A$2:$A$92,0),MATCH('Ultima (Precision)'!$E81,'Ultima mCF Table'!$B$1:$D$1,0))*($F81*K$11)</f>
        <v>1122.4000000000001</v>
      </c>
      <c r="L81" s="174">
        <f>INDEX('Ultima mCF Table'!$B$2:$D$92,MATCH('Ultima (Precision)'!$D$6,'Ultima mCF Table'!$A$2:$A$92,0),MATCH('Ultima (Precision)'!$E81,'Ultima mCF Table'!$B$1:$D$1,0))*($F81*L$11)</f>
        <v>1262.7</v>
      </c>
      <c r="M81" s="174">
        <f>INDEX('Ultima mCF Table'!$B$2:$D$92,MATCH('Ultima (Precision)'!$D$6,'Ultima mCF Table'!$A$2:$A$92,0),MATCH('Ultima (Precision)'!$E81,'Ultima mCF Table'!$B$1:$D$1,0))*($F81*M$11)</f>
        <v>1403</v>
      </c>
      <c r="N81" s="174">
        <f>INDEX('Ultima mCF Table'!$B$2:$D$92,MATCH('Ultima (Precision)'!$D$6,'Ultima mCF Table'!$A$2:$A$92,0),MATCH('Ultima (Precision)'!$E81,'Ultima mCF Table'!$B$1:$D$1,0))*($F81*N$11)</f>
        <v>1543.3000000000002</v>
      </c>
      <c r="O81" s="174">
        <f>INDEX('Ultima mCF Table'!$B$2:$D$92,MATCH('Ultima (Precision)'!$D$6,'Ultima mCF Table'!$A$2:$A$92,0),MATCH('Ultima (Precision)'!$E81,'Ultima mCF Table'!$B$1:$D$1,0))*($F81*O$11)</f>
        <v>1683.6</v>
      </c>
      <c r="P81" s="174">
        <f>INDEX('Ultima mCF Table'!$B$2:$D$92,MATCH('Ultima (Precision)'!$D$6,'Ultima mCF Table'!$A$2:$A$92,0),MATCH('Ultima (Precision)'!$E81,'Ultima mCF Table'!$B$1:$D$1,0))*($F81*P$11)</f>
        <v>1823.9</v>
      </c>
      <c r="Q81" s="174">
        <f>INDEX('Ultima mCF Table'!$B$2:$D$92,MATCH('Ultima (Precision)'!$D$6,'Ultima mCF Table'!$A$2:$A$92,0),MATCH('Ultima (Precision)'!$E81,'Ultima mCF Table'!$B$1:$D$1,0))*($F81*Q$11)</f>
        <v>1964.1999999999998</v>
      </c>
      <c r="R81" s="174">
        <f>INDEX('Ultima mCF Table'!$B$2:$D$92,MATCH('Ultima (Precision)'!$D$6,'Ultima mCF Table'!$A$2:$A$92,0),MATCH('Ultima (Precision)'!$E81,'Ultima mCF Table'!$B$1:$D$1,0))*($F81*R$11)</f>
        <v>2104.5</v>
      </c>
      <c r="S81" s="174">
        <f>INDEX('Ultima mCF Table'!$B$2:$D$92,MATCH('Ultima (Precision)'!$D$6,'Ultima mCF Table'!$A$2:$A$92,0),MATCH('Ultima (Precision)'!$E81,'Ultima mCF Table'!$B$1:$D$1,0))*($F81*S$11)</f>
        <v>2244.8000000000002</v>
      </c>
      <c r="T81" s="174">
        <f>INDEX('Ultima mCF Table'!$B$2:$D$92,MATCH('Ultima (Precision)'!$D$6,'Ultima mCF Table'!$A$2:$A$92,0),MATCH('Ultima (Precision)'!$E81,'Ultima mCF Table'!$B$1:$D$1,0))*($F81*T$11)</f>
        <v>2385.1</v>
      </c>
      <c r="U81" s="174">
        <f>INDEX('Ultima mCF Table'!$B$2:$D$92,MATCH('Ultima (Precision)'!$D$6,'Ultima mCF Table'!$A$2:$A$92,0),MATCH('Ultima (Precision)'!$E81,'Ultima mCF Table'!$B$1:$D$1,0))*($F81*U$11)</f>
        <v>2525.4</v>
      </c>
      <c r="V81" s="174">
        <f>INDEX('Ultima mCF Table'!$B$2:$D$92,MATCH('Ultima (Precision)'!$D$6,'Ultima mCF Table'!$A$2:$A$92,0),MATCH('Ultima (Precision)'!$E81,'Ultima mCF Table'!$B$1:$D$1,0))*($F81*V$11)</f>
        <v>2665.7</v>
      </c>
      <c r="W81" s="174">
        <f>INDEX('Ultima mCF Table'!$B$2:$D$92,MATCH('Ultima (Precision)'!$D$6,'Ultima mCF Table'!$A$2:$A$92,0),MATCH('Ultima (Precision)'!$E81,'Ultima mCF Table'!$B$1:$D$1,0))*($F81*W$11)</f>
        <v>2806</v>
      </c>
      <c r="X81" s="174">
        <f>INDEX('Ultima mCF Table'!$B$2:$D$92,MATCH('Ultima (Precision)'!$D$6,'Ultima mCF Table'!$A$2:$A$92,0),MATCH('Ultima (Precision)'!$E81,'Ultima mCF Table'!$B$1:$D$1,0))*($F81*X$11)</f>
        <v>2946.3</v>
      </c>
      <c r="Y81" s="174">
        <f>INDEX('Ultima mCF Table'!$B$2:$D$92,MATCH('Ultima (Precision)'!$D$6,'Ultima mCF Table'!$A$2:$A$92,0),MATCH('Ultima (Precision)'!$E81,'Ultima mCF Table'!$B$1:$D$1,0))*($F81*Y$11)</f>
        <v>3086.6000000000004</v>
      </c>
      <c r="Z81" s="174">
        <f>INDEX('Ultima mCF Table'!$B$2:$D$92,MATCH('Ultima (Precision)'!$D$6,'Ultima mCF Table'!$A$2:$A$92,0),MATCH('Ultima (Precision)'!$E81,'Ultima mCF Table'!$B$1:$D$1,0))*($F81*Z$11)</f>
        <v>3226.8999999999996</v>
      </c>
      <c r="AA81" s="174">
        <f>INDEX('Ultima mCF Table'!$B$2:$D$92,MATCH('Ultima (Precision)'!$D$6,'Ultima mCF Table'!$A$2:$A$92,0),MATCH('Ultima (Precision)'!$E81,'Ultima mCF Table'!$B$1:$D$1,0))*($F81*AA$11)</f>
        <v>3367.2</v>
      </c>
      <c r="AB81" s="174">
        <f>INDEX('Ultima mCF Table'!$B$2:$D$92,MATCH('Ultima (Precision)'!$D$6,'Ultima mCF Table'!$A$2:$A$92,0),MATCH('Ultima (Precision)'!$E81,'Ultima mCF Table'!$B$1:$D$1,0))*($F81*AB$11)</f>
        <v>3507.5</v>
      </c>
      <c r="AC81" s="174">
        <f>INDEX('Ultima mCF Table'!$B$2:$D$92,MATCH('Ultima (Precision)'!$D$6,'Ultima mCF Table'!$A$2:$A$92,0),MATCH('Ultima (Precision)'!$E81,'Ultima mCF Table'!$B$1:$D$1,0))*($F81*AC$11)</f>
        <v>3647.8</v>
      </c>
      <c r="AD81" s="178">
        <f>INDEX('Ultima mCF Table'!$B$2:$D$92,MATCH('Ultima (Precision)'!$D$6,'Ultima mCF Table'!$A$2:$A$92,0),MATCH('Ultima (Precision)'!$E81,'Ultima mCF Table'!$B$1:$D$1,0))*($F81*AD$11)</f>
        <v>3788.1000000000004</v>
      </c>
    </row>
    <row r="82" spans="1:30" x14ac:dyDescent="0.2">
      <c r="A82" s="351">
        <v>3</v>
      </c>
      <c r="B82" s="351">
        <v>723</v>
      </c>
      <c r="C82" s="351">
        <v>910</v>
      </c>
      <c r="D82" s="351" t="s">
        <v>67</v>
      </c>
      <c r="E82" s="351" t="s">
        <v>72</v>
      </c>
      <c r="F82" s="352">
        <v>2124</v>
      </c>
      <c r="G82" s="353"/>
      <c r="H82" s="177">
        <f>INDEX('Ultima mCF Table'!$B$2:$D$92,MATCH('Ultima (Precision)'!$D$6,'Ultima mCF Table'!$A$2:$A$92,0),MATCH('Ultima (Precision)'!$E82,'Ultima mCF Table'!$B$1:$D$1,0))*($F82*H$11)</f>
        <v>1062</v>
      </c>
      <c r="I82" s="174">
        <f>INDEX('Ultima mCF Table'!$B$2:$D$92,MATCH('Ultima (Precision)'!$D$6,'Ultima mCF Table'!$A$2:$A$92,0),MATCH('Ultima (Precision)'!$E82,'Ultima mCF Table'!$B$1:$D$1,0))*($F82*I$11)</f>
        <v>1274.3999999999999</v>
      </c>
      <c r="J82" s="174">
        <f>INDEX('Ultima mCF Table'!$B$2:$D$92,MATCH('Ultima (Precision)'!$D$6,'Ultima mCF Table'!$A$2:$A$92,0),MATCH('Ultima (Precision)'!$E82,'Ultima mCF Table'!$B$1:$D$1,0))*($F82*J$11)</f>
        <v>1486.8</v>
      </c>
      <c r="K82" s="174">
        <f>INDEX('Ultima mCF Table'!$B$2:$D$92,MATCH('Ultima (Precision)'!$D$6,'Ultima mCF Table'!$A$2:$A$92,0),MATCH('Ultima (Precision)'!$E82,'Ultima mCF Table'!$B$1:$D$1,0))*($F82*K$11)</f>
        <v>1699.2</v>
      </c>
      <c r="L82" s="174">
        <f>INDEX('Ultima mCF Table'!$B$2:$D$92,MATCH('Ultima (Precision)'!$D$6,'Ultima mCF Table'!$A$2:$A$92,0),MATCH('Ultima (Precision)'!$E82,'Ultima mCF Table'!$B$1:$D$1,0))*($F82*L$11)</f>
        <v>1911.6000000000001</v>
      </c>
      <c r="M82" s="174">
        <f>INDEX('Ultima mCF Table'!$B$2:$D$92,MATCH('Ultima (Precision)'!$D$6,'Ultima mCF Table'!$A$2:$A$92,0),MATCH('Ultima (Precision)'!$E82,'Ultima mCF Table'!$B$1:$D$1,0))*($F82*M$11)</f>
        <v>2124</v>
      </c>
      <c r="N82" s="174">
        <f>INDEX('Ultima mCF Table'!$B$2:$D$92,MATCH('Ultima (Precision)'!$D$6,'Ultima mCF Table'!$A$2:$A$92,0),MATCH('Ultima (Precision)'!$E82,'Ultima mCF Table'!$B$1:$D$1,0))*($F82*N$11)</f>
        <v>2336.4</v>
      </c>
      <c r="O82" s="174">
        <f>INDEX('Ultima mCF Table'!$B$2:$D$92,MATCH('Ultima (Precision)'!$D$6,'Ultima mCF Table'!$A$2:$A$92,0),MATCH('Ultima (Precision)'!$E82,'Ultima mCF Table'!$B$1:$D$1,0))*($F82*O$11)</f>
        <v>2548.7999999999997</v>
      </c>
      <c r="P82" s="174">
        <f>INDEX('Ultima mCF Table'!$B$2:$D$92,MATCH('Ultima (Precision)'!$D$6,'Ultima mCF Table'!$A$2:$A$92,0),MATCH('Ultima (Precision)'!$E82,'Ultima mCF Table'!$B$1:$D$1,0))*($F82*P$11)</f>
        <v>2761.2000000000003</v>
      </c>
      <c r="Q82" s="174">
        <f>INDEX('Ultima mCF Table'!$B$2:$D$92,MATCH('Ultima (Precision)'!$D$6,'Ultima mCF Table'!$A$2:$A$92,0),MATCH('Ultima (Precision)'!$E82,'Ultima mCF Table'!$B$1:$D$1,0))*($F82*Q$11)</f>
        <v>2973.6</v>
      </c>
      <c r="R82" s="174">
        <f>INDEX('Ultima mCF Table'!$B$2:$D$92,MATCH('Ultima (Precision)'!$D$6,'Ultima mCF Table'!$A$2:$A$92,0),MATCH('Ultima (Precision)'!$E82,'Ultima mCF Table'!$B$1:$D$1,0))*($F82*R$11)</f>
        <v>3186</v>
      </c>
      <c r="S82" s="174">
        <f>INDEX('Ultima mCF Table'!$B$2:$D$92,MATCH('Ultima (Precision)'!$D$6,'Ultima mCF Table'!$A$2:$A$92,0),MATCH('Ultima (Precision)'!$E82,'Ultima mCF Table'!$B$1:$D$1,0))*($F82*S$11)</f>
        <v>3398.4</v>
      </c>
      <c r="T82" s="174">
        <f>INDEX('Ultima mCF Table'!$B$2:$D$92,MATCH('Ultima (Precision)'!$D$6,'Ultima mCF Table'!$A$2:$A$92,0),MATCH('Ultima (Precision)'!$E82,'Ultima mCF Table'!$B$1:$D$1,0))*($F82*T$11)</f>
        <v>3610.7999999999997</v>
      </c>
      <c r="U82" s="174">
        <f>INDEX('Ultima mCF Table'!$B$2:$D$92,MATCH('Ultima (Precision)'!$D$6,'Ultima mCF Table'!$A$2:$A$92,0),MATCH('Ultima (Precision)'!$E82,'Ultima mCF Table'!$B$1:$D$1,0))*($F82*U$11)</f>
        <v>3823.2000000000003</v>
      </c>
      <c r="V82" s="174">
        <f>INDEX('Ultima mCF Table'!$B$2:$D$92,MATCH('Ultima (Precision)'!$D$6,'Ultima mCF Table'!$A$2:$A$92,0),MATCH('Ultima (Precision)'!$E82,'Ultima mCF Table'!$B$1:$D$1,0))*($F82*V$11)</f>
        <v>4035.6</v>
      </c>
      <c r="W82" s="174">
        <f>INDEX('Ultima mCF Table'!$B$2:$D$92,MATCH('Ultima (Precision)'!$D$6,'Ultima mCF Table'!$A$2:$A$92,0),MATCH('Ultima (Precision)'!$E82,'Ultima mCF Table'!$B$1:$D$1,0))*($F82*W$11)</f>
        <v>4248</v>
      </c>
      <c r="X82" s="174">
        <f>INDEX('Ultima mCF Table'!$B$2:$D$92,MATCH('Ultima (Precision)'!$D$6,'Ultima mCF Table'!$A$2:$A$92,0),MATCH('Ultima (Precision)'!$E82,'Ultima mCF Table'!$B$1:$D$1,0))*($F82*X$11)</f>
        <v>4460.4000000000005</v>
      </c>
      <c r="Y82" s="174">
        <f>INDEX('Ultima mCF Table'!$B$2:$D$92,MATCH('Ultima (Precision)'!$D$6,'Ultima mCF Table'!$A$2:$A$92,0),MATCH('Ultima (Precision)'!$E82,'Ultima mCF Table'!$B$1:$D$1,0))*($F82*Y$11)</f>
        <v>4672.8</v>
      </c>
      <c r="Z82" s="174">
        <f>INDEX('Ultima mCF Table'!$B$2:$D$92,MATCH('Ultima (Precision)'!$D$6,'Ultima mCF Table'!$A$2:$A$92,0),MATCH('Ultima (Precision)'!$E82,'Ultima mCF Table'!$B$1:$D$1,0))*($F82*Z$11)</f>
        <v>4885.2</v>
      </c>
      <c r="AA82" s="174">
        <f>INDEX('Ultima mCF Table'!$B$2:$D$92,MATCH('Ultima (Precision)'!$D$6,'Ultima mCF Table'!$A$2:$A$92,0),MATCH('Ultima (Precision)'!$E82,'Ultima mCF Table'!$B$1:$D$1,0))*($F82*AA$11)</f>
        <v>5097.5999999999995</v>
      </c>
      <c r="AB82" s="174">
        <f>INDEX('Ultima mCF Table'!$B$2:$D$92,MATCH('Ultima (Precision)'!$D$6,'Ultima mCF Table'!$A$2:$A$92,0),MATCH('Ultima (Precision)'!$E82,'Ultima mCF Table'!$B$1:$D$1,0))*($F82*AB$11)</f>
        <v>5310</v>
      </c>
      <c r="AC82" s="174">
        <f>INDEX('Ultima mCF Table'!$B$2:$D$92,MATCH('Ultima (Precision)'!$D$6,'Ultima mCF Table'!$A$2:$A$92,0),MATCH('Ultima (Precision)'!$E82,'Ultima mCF Table'!$B$1:$D$1,0))*($F82*AC$11)</f>
        <v>5522.4000000000005</v>
      </c>
      <c r="AD82" s="178">
        <f>INDEX('Ultima mCF Table'!$B$2:$D$92,MATCH('Ultima (Precision)'!$D$6,'Ultima mCF Table'!$A$2:$A$92,0),MATCH('Ultima (Precision)'!$E82,'Ultima mCF Table'!$B$1:$D$1,0))*($F82*AD$11)</f>
        <v>5734.8</v>
      </c>
    </row>
    <row r="83" spans="1:30" x14ac:dyDescent="0.2">
      <c r="A83" s="351">
        <v>3</v>
      </c>
      <c r="B83" s="351">
        <v>723</v>
      </c>
      <c r="C83" s="351">
        <v>910</v>
      </c>
      <c r="D83" s="351" t="s">
        <v>68</v>
      </c>
      <c r="E83" s="351" t="s">
        <v>72</v>
      </c>
      <c r="F83" s="352">
        <v>2668</v>
      </c>
      <c r="G83" s="353"/>
      <c r="H83" s="177">
        <f>INDEX('Ultima mCF Table'!$B$2:$D$92,MATCH('Ultima (Precision)'!$D$6,'Ultima mCF Table'!$A$2:$A$92,0),MATCH('Ultima (Precision)'!$E83,'Ultima mCF Table'!$B$1:$D$1,0))*($F83*H$11)</f>
        <v>1334</v>
      </c>
      <c r="I83" s="174">
        <f>INDEX('Ultima mCF Table'!$B$2:$D$92,MATCH('Ultima (Precision)'!$D$6,'Ultima mCF Table'!$A$2:$A$92,0),MATCH('Ultima (Precision)'!$E83,'Ultima mCF Table'!$B$1:$D$1,0))*($F83*I$11)</f>
        <v>1600.8</v>
      </c>
      <c r="J83" s="174">
        <f>INDEX('Ultima mCF Table'!$B$2:$D$92,MATCH('Ultima (Precision)'!$D$6,'Ultima mCF Table'!$A$2:$A$92,0),MATCH('Ultima (Precision)'!$E83,'Ultima mCF Table'!$B$1:$D$1,0))*($F83*J$11)</f>
        <v>1867.6</v>
      </c>
      <c r="K83" s="174">
        <f>INDEX('Ultima mCF Table'!$B$2:$D$92,MATCH('Ultima (Precision)'!$D$6,'Ultima mCF Table'!$A$2:$A$92,0),MATCH('Ultima (Precision)'!$E83,'Ultima mCF Table'!$B$1:$D$1,0))*($F83*K$11)</f>
        <v>2134.4</v>
      </c>
      <c r="L83" s="174">
        <f>INDEX('Ultima mCF Table'!$B$2:$D$92,MATCH('Ultima (Precision)'!$D$6,'Ultima mCF Table'!$A$2:$A$92,0),MATCH('Ultima (Precision)'!$E83,'Ultima mCF Table'!$B$1:$D$1,0))*($F83*L$11)</f>
        <v>2401.2000000000003</v>
      </c>
      <c r="M83" s="174">
        <f>INDEX('Ultima mCF Table'!$B$2:$D$92,MATCH('Ultima (Precision)'!$D$6,'Ultima mCF Table'!$A$2:$A$92,0),MATCH('Ultima (Precision)'!$E83,'Ultima mCF Table'!$B$1:$D$1,0))*($F83*M$11)</f>
        <v>2668</v>
      </c>
      <c r="N83" s="174">
        <f>INDEX('Ultima mCF Table'!$B$2:$D$92,MATCH('Ultima (Precision)'!$D$6,'Ultima mCF Table'!$A$2:$A$92,0),MATCH('Ultima (Precision)'!$E83,'Ultima mCF Table'!$B$1:$D$1,0))*($F83*N$11)</f>
        <v>2934.8</v>
      </c>
      <c r="O83" s="174">
        <f>INDEX('Ultima mCF Table'!$B$2:$D$92,MATCH('Ultima (Precision)'!$D$6,'Ultima mCF Table'!$A$2:$A$92,0),MATCH('Ultima (Precision)'!$E83,'Ultima mCF Table'!$B$1:$D$1,0))*($F83*O$11)</f>
        <v>3201.6</v>
      </c>
      <c r="P83" s="174">
        <f>INDEX('Ultima mCF Table'!$B$2:$D$92,MATCH('Ultima (Precision)'!$D$6,'Ultima mCF Table'!$A$2:$A$92,0),MATCH('Ultima (Precision)'!$E83,'Ultima mCF Table'!$B$1:$D$1,0))*($F83*P$11)</f>
        <v>3468.4</v>
      </c>
      <c r="Q83" s="174">
        <f>INDEX('Ultima mCF Table'!$B$2:$D$92,MATCH('Ultima (Precision)'!$D$6,'Ultima mCF Table'!$A$2:$A$92,0),MATCH('Ultima (Precision)'!$E83,'Ultima mCF Table'!$B$1:$D$1,0))*($F83*Q$11)</f>
        <v>3735.2</v>
      </c>
      <c r="R83" s="174">
        <f>INDEX('Ultima mCF Table'!$B$2:$D$92,MATCH('Ultima (Precision)'!$D$6,'Ultima mCF Table'!$A$2:$A$92,0),MATCH('Ultima (Precision)'!$E83,'Ultima mCF Table'!$B$1:$D$1,0))*($F83*R$11)</f>
        <v>4002</v>
      </c>
      <c r="S83" s="174">
        <f>INDEX('Ultima mCF Table'!$B$2:$D$92,MATCH('Ultima (Precision)'!$D$6,'Ultima mCF Table'!$A$2:$A$92,0),MATCH('Ultima (Precision)'!$E83,'Ultima mCF Table'!$B$1:$D$1,0))*($F83*S$11)</f>
        <v>4268.8</v>
      </c>
      <c r="T83" s="174">
        <f>INDEX('Ultima mCF Table'!$B$2:$D$92,MATCH('Ultima (Precision)'!$D$6,'Ultima mCF Table'!$A$2:$A$92,0),MATCH('Ultima (Precision)'!$E83,'Ultima mCF Table'!$B$1:$D$1,0))*($F83*T$11)</f>
        <v>4535.5999999999995</v>
      </c>
      <c r="U83" s="174">
        <f>INDEX('Ultima mCF Table'!$B$2:$D$92,MATCH('Ultima (Precision)'!$D$6,'Ultima mCF Table'!$A$2:$A$92,0),MATCH('Ultima (Precision)'!$E83,'Ultima mCF Table'!$B$1:$D$1,0))*($F83*U$11)</f>
        <v>4802.4000000000005</v>
      </c>
      <c r="V83" s="174">
        <f>INDEX('Ultima mCF Table'!$B$2:$D$92,MATCH('Ultima (Precision)'!$D$6,'Ultima mCF Table'!$A$2:$A$92,0),MATCH('Ultima (Precision)'!$E83,'Ultima mCF Table'!$B$1:$D$1,0))*($F83*V$11)</f>
        <v>5069.2</v>
      </c>
      <c r="W83" s="174">
        <f>INDEX('Ultima mCF Table'!$B$2:$D$92,MATCH('Ultima (Precision)'!$D$6,'Ultima mCF Table'!$A$2:$A$92,0),MATCH('Ultima (Precision)'!$E83,'Ultima mCF Table'!$B$1:$D$1,0))*($F83*W$11)</f>
        <v>5336</v>
      </c>
      <c r="X83" s="174">
        <f>INDEX('Ultima mCF Table'!$B$2:$D$92,MATCH('Ultima (Precision)'!$D$6,'Ultima mCF Table'!$A$2:$A$92,0),MATCH('Ultima (Precision)'!$E83,'Ultima mCF Table'!$B$1:$D$1,0))*($F83*X$11)</f>
        <v>5602.8</v>
      </c>
      <c r="Y83" s="174">
        <f>INDEX('Ultima mCF Table'!$B$2:$D$92,MATCH('Ultima (Precision)'!$D$6,'Ultima mCF Table'!$A$2:$A$92,0),MATCH('Ultima (Precision)'!$E83,'Ultima mCF Table'!$B$1:$D$1,0))*($F83*Y$11)</f>
        <v>5869.6</v>
      </c>
      <c r="Z83" s="174">
        <f>INDEX('Ultima mCF Table'!$B$2:$D$92,MATCH('Ultima (Precision)'!$D$6,'Ultima mCF Table'!$A$2:$A$92,0),MATCH('Ultima (Precision)'!$E83,'Ultima mCF Table'!$B$1:$D$1,0))*($F83*Z$11)</f>
        <v>6136.4</v>
      </c>
      <c r="AA83" s="174">
        <f>INDEX('Ultima mCF Table'!$B$2:$D$92,MATCH('Ultima (Precision)'!$D$6,'Ultima mCF Table'!$A$2:$A$92,0),MATCH('Ultima (Precision)'!$E83,'Ultima mCF Table'!$B$1:$D$1,0))*($F83*AA$11)</f>
        <v>6403.2</v>
      </c>
      <c r="AB83" s="174">
        <f>INDEX('Ultima mCF Table'!$B$2:$D$92,MATCH('Ultima (Precision)'!$D$6,'Ultima mCF Table'!$A$2:$A$92,0),MATCH('Ultima (Precision)'!$E83,'Ultima mCF Table'!$B$1:$D$1,0))*($F83*AB$11)</f>
        <v>6670</v>
      </c>
      <c r="AC83" s="174">
        <f>INDEX('Ultima mCF Table'!$B$2:$D$92,MATCH('Ultima (Precision)'!$D$6,'Ultima mCF Table'!$A$2:$A$92,0),MATCH('Ultima (Precision)'!$E83,'Ultima mCF Table'!$B$1:$D$1,0))*($F83*AC$11)</f>
        <v>6936.8</v>
      </c>
      <c r="AD83" s="178">
        <f>INDEX('Ultima mCF Table'!$B$2:$D$92,MATCH('Ultima (Precision)'!$D$6,'Ultima mCF Table'!$A$2:$A$92,0),MATCH('Ultima (Precision)'!$E83,'Ultima mCF Table'!$B$1:$D$1,0))*($F83*AD$11)</f>
        <v>7203.6</v>
      </c>
    </row>
    <row r="84" spans="1:30" x14ac:dyDescent="0.2">
      <c r="A84" s="351">
        <v>3</v>
      </c>
      <c r="B84" s="351">
        <v>795</v>
      </c>
      <c r="C84" s="351">
        <v>980</v>
      </c>
      <c r="D84" s="351" t="s">
        <v>65</v>
      </c>
      <c r="E84" s="351" t="s">
        <v>72</v>
      </c>
      <c r="F84" s="352">
        <v>1204</v>
      </c>
      <c r="G84" s="353"/>
      <c r="H84" s="177">
        <f>INDEX('Ultima mCF Table'!$B$2:$D$92,MATCH('Ultima (Precision)'!$D$6,'Ultima mCF Table'!$A$2:$A$92,0),MATCH('Ultima (Precision)'!$E84,'Ultima mCF Table'!$B$1:$D$1,0))*($F84*H$11)</f>
        <v>602</v>
      </c>
      <c r="I84" s="174">
        <f>INDEX('Ultima mCF Table'!$B$2:$D$92,MATCH('Ultima (Precision)'!$D$6,'Ultima mCF Table'!$A$2:$A$92,0),MATCH('Ultima (Precision)'!$E84,'Ultima mCF Table'!$B$1:$D$1,0))*($F84*I$11)</f>
        <v>722.4</v>
      </c>
      <c r="J84" s="174">
        <f>INDEX('Ultima mCF Table'!$B$2:$D$92,MATCH('Ultima (Precision)'!$D$6,'Ultima mCF Table'!$A$2:$A$92,0),MATCH('Ultima (Precision)'!$E84,'Ultima mCF Table'!$B$1:$D$1,0))*($F84*J$11)</f>
        <v>842.8</v>
      </c>
      <c r="K84" s="174">
        <f>INDEX('Ultima mCF Table'!$B$2:$D$92,MATCH('Ultima (Precision)'!$D$6,'Ultima mCF Table'!$A$2:$A$92,0),MATCH('Ultima (Precision)'!$E84,'Ultima mCF Table'!$B$1:$D$1,0))*($F84*K$11)</f>
        <v>963.2</v>
      </c>
      <c r="L84" s="174">
        <f>INDEX('Ultima mCF Table'!$B$2:$D$92,MATCH('Ultima (Precision)'!$D$6,'Ultima mCF Table'!$A$2:$A$92,0),MATCH('Ultima (Precision)'!$E84,'Ultima mCF Table'!$B$1:$D$1,0))*($F84*L$11)</f>
        <v>1083.6000000000001</v>
      </c>
      <c r="M84" s="174">
        <f>INDEX('Ultima mCF Table'!$B$2:$D$92,MATCH('Ultima (Precision)'!$D$6,'Ultima mCF Table'!$A$2:$A$92,0),MATCH('Ultima (Precision)'!$E84,'Ultima mCF Table'!$B$1:$D$1,0))*($F84*M$11)</f>
        <v>1204</v>
      </c>
      <c r="N84" s="174">
        <f>INDEX('Ultima mCF Table'!$B$2:$D$92,MATCH('Ultima (Precision)'!$D$6,'Ultima mCF Table'!$A$2:$A$92,0),MATCH('Ultima (Precision)'!$E84,'Ultima mCF Table'!$B$1:$D$1,0))*($F84*N$11)</f>
        <v>1324.4</v>
      </c>
      <c r="O84" s="174">
        <f>INDEX('Ultima mCF Table'!$B$2:$D$92,MATCH('Ultima (Precision)'!$D$6,'Ultima mCF Table'!$A$2:$A$92,0),MATCH('Ultima (Precision)'!$E84,'Ultima mCF Table'!$B$1:$D$1,0))*($F84*O$11)</f>
        <v>1444.8</v>
      </c>
      <c r="P84" s="174">
        <f>INDEX('Ultima mCF Table'!$B$2:$D$92,MATCH('Ultima (Precision)'!$D$6,'Ultima mCF Table'!$A$2:$A$92,0),MATCH('Ultima (Precision)'!$E84,'Ultima mCF Table'!$B$1:$D$1,0))*($F84*P$11)</f>
        <v>1565.2</v>
      </c>
      <c r="Q84" s="174">
        <f>INDEX('Ultima mCF Table'!$B$2:$D$92,MATCH('Ultima (Precision)'!$D$6,'Ultima mCF Table'!$A$2:$A$92,0),MATCH('Ultima (Precision)'!$E84,'Ultima mCF Table'!$B$1:$D$1,0))*($F84*Q$11)</f>
        <v>1685.6</v>
      </c>
      <c r="R84" s="174">
        <f>INDEX('Ultima mCF Table'!$B$2:$D$92,MATCH('Ultima (Precision)'!$D$6,'Ultima mCF Table'!$A$2:$A$92,0),MATCH('Ultima (Precision)'!$E84,'Ultima mCF Table'!$B$1:$D$1,0))*($F84*R$11)</f>
        <v>1806</v>
      </c>
      <c r="S84" s="174">
        <f>INDEX('Ultima mCF Table'!$B$2:$D$92,MATCH('Ultima (Precision)'!$D$6,'Ultima mCF Table'!$A$2:$A$92,0),MATCH('Ultima (Precision)'!$E84,'Ultima mCF Table'!$B$1:$D$1,0))*($F84*S$11)</f>
        <v>1926.4</v>
      </c>
      <c r="T84" s="174">
        <f>INDEX('Ultima mCF Table'!$B$2:$D$92,MATCH('Ultima (Precision)'!$D$6,'Ultima mCF Table'!$A$2:$A$92,0),MATCH('Ultima (Precision)'!$E84,'Ultima mCF Table'!$B$1:$D$1,0))*($F84*T$11)</f>
        <v>2046.8</v>
      </c>
      <c r="U84" s="174">
        <f>INDEX('Ultima mCF Table'!$B$2:$D$92,MATCH('Ultima (Precision)'!$D$6,'Ultima mCF Table'!$A$2:$A$92,0),MATCH('Ultima (Precision)'!$E84,'Ultima mCF Table'!$B$1:$D$1,0))*($F84*U$11)</f>
        <v>2167.2000000000003</v>
      </c>
      <c r="V84" s="174">
        <f>INDEX('Ultima mCF Table'!$B$2:$D$92,MATCH('Ultima (Precision)'!$D$6,'Ultima mCF Table'!$A$2:$A$92,0),MATCH('Ultima (Precision)'!$E84,'Ultima mCF Table'!$B$1:$D$1,0))*($F84*V$11)</f>
        <v>2287.6</v>
      </c>
      <c r="W84" s="174">
        <f>INDEX('Ultima mCF Table'!$B$2:$D$92,MATCH('Ultima (Precision)'!$D$6,'Ultima mCF Table'!$A$2:$A$92,0),MATCH('Ultima (Precision)'!$E84,'Ultima mCF Table'!$B$1:$D$1,0))*($F84*W$11)</f>
        <v>2408</v>
      </c>
      <c r="X84" s="174">
        <f>INDEX('Ultima mCF Table'!$B$2:$D$92,MATCH('Ultima (Precision)'!$D$6,'Ultima mCF Table'!$A$2:$A$92,0),MATCH('Ultima (Precision)'!$E84,'Ultima mCF Table'!$B$1:$D$1,0))*($F84*X$11)</f>
        <v>2528.4</v>
      </c>
      <c r="Y84" s="174">
        <f>INDEX('Ultima mCF Table'!$B$2:$D$92,MATCH('Ultima (Precision)'!$D$6,'Ultima mCF Table'!$A$2:$A$92,0),MATCH('Ultima (Precision)'!$E84,'Ultima mCF Table'!$B$1:$D$1,0))*($F84*Y$11)</f>
        <v>2648.8</v>
      </c>
      <c r="Z84" s="174">
        <f>INDEX('Ultima mCF Table'!$B$2:$D$92,MATCH('Ultima (Precision)'!$D$6,'Ultima mCF Table'!$A$2:$A$92,0),MATCH('Ultima (Precision)'!$E84,'Ultima mCF Table'!$B$1:$D$1,0))*($F84*Z$11)</f>
        <v>2769.2</v>
      </c>
      <c r="AA84" s="174">
        <f>INDEX('Ultima mCF Table'!$B$2:$D$92,MATCH('Ultima (Precision)'!$D$6,'Ultima mCF Table'!$A$2:$A$92,0),MATCH('Ultima (Precision)'!$E84,'Ultima mCF Table'!$B$1:$D$1,0))*($F84*AA$11)</f>
        <v>2889.6</v>
      </c>
      <c r="AB84" s="174">
        <f>INDEX('Ultima mCF Table'!$B$2:$D$92,MATCH('Ultima (Precision)'!$D$6,'Ultima mCF Table'!$A$2:$A$92,0),MATCH('Ultima (Precision)'!$E84,'Ultima mCF Table'!$B$1:$D$1,0))*($F84*AB$11)</f>
        <v>3010</v>
      </c>
      <c r="AC84" s="174">
        <f>INDEX('Ultima mCF Table'!$B$2:$D$92,MATCH('Ultima (Precision)'!$D$6,'Ultima mCF Table'!$A$2:$A$92,0),MATCH('Ultima (Precision)'!$E84,'Ultima mCF Table'!$B$1:$D$1,0))*($F84*AC$11)</f>
        <v>3130.4</v>
      </c>
      <c r="AD84" s="178">
        <f>INDEX('Ultima mCF Table'!$B$2:$D$92,MATCH('Ultima (Precision)'!$D$6,'Ultima mCF Table'!$A$2:$A$92,0),MATCH('Ultima (Precision)'!$E84,'Ultima mCF Table'!$B$1:$D$1,0))*($F84*AD$11)</f>
        <v>3250.8</v>
      </c>
    </row>
    <row r="85" spans="1:30" x14ac:dyDescent="0.2">
      <c r="A85" s="351">
        <v>3</v>
      </c>
      <c r="B85" s="351">
        <v>795</v>
      </c>
      <c r="C85" s="351">
        <v>980</v>
      </c>
      <c r="D85" s="351" t="s">
        <v>66</v>
      </c>
      <c r="E85" s="351" t="s">
        <v>72</v>
      </c>
      <c r="F85" s="352">
        <v>1522</v>
      </c>
      <c r="G85" s="353"/>
      <c r="H85" s="177">
        <f>INDEX('Ultima mCF Table'!$B$2:$D$92,MATCH('Ultima (Precision)'!$D$6,'Ultima mCF Table'!$A$2:$A$92,0),MATCH('Ultima (Precision)'!$E85,'Ultima mCF Table'!$B$1:$D$1,0))*($F85*H$11)</f>
        <v>761</v>
      </c>
      <c r="I85" s="174">
        <f>INDEX('Ultima mCF Table'!$B$2:$D$92,MATCH('Ultima (Precision)'!$D$6,'Ultima mCF Table'!$A$2:$A$92,0),MATCH('Ultima (Precision)'!$E85,'Ultima mCF Table'!$B$1:$D$1,0))*($F85*I$11)</f>
        <v>913.19999999999993</v>
      </c>
      <c r="J85" s="174">
        <f>INDEX('Ultima mCF Table'!$B$2:$D$92,MATCH('Ultima (Precision)'!$D$6,'Ultima mCF Table'!$A$2:$A$92,0),MATCH('Ultima (Precision)'!$E85,'Ultima mCF Table'!$B$1:$D$1,0))*($F85*J$11)</f>
        <v>1065.3999999999999</v>
      </c>
      <c r="K85" s="174">
        <f>INDEX('Ultima mCF Table'!$B$2:$D$92,MATCH('Ultima (Precision)'!$D$6,'Ultima mCF Table'!$A$2:$A$92,0),MATCH('Ultima (Precision)'!$E85,'Ultima mCF Table'!$B$1:$D$1,0))*($F85*K$11)</f>
        <v>1217.6000000000001</v>
      </c>
      <c r="L85" s="174">
        <f>INDEX('Ultima mCF Table'!$B$2:$D$92,MATCH('Ultima (Precision)'!$D$6,'Ultima mCF Table'!$A$2:$A$92,0),MATCH('Ultima (Precision)'!$E85,'Ultima mCF Table'!$B$1:$D$1,0))*($F85*L$11)</f>
        <v>1369.8</v>
      </c>
      <c r="M85" s="174">
        <f>INDEX('Ultima mCF Table'!$B$2:$D$92,MATCH('Ultima (Precision)'!$D$6,'Ultima mCF Table'!$A$2:$A$92,0),MATCH('Ultima (Precision)'!$E85,'Ultima mCF Table'!$B$1:$D$1,0))*($F85*M$11)</f>
        <v>1522</v>
      </c>
      <c r="N85" s="174">
        <f>INDEX('Ultima mCF Table'!$B$2:$D$92,MATCH('Ultima (Precision)'!$D$6,'Ultima mCF Table'!$A$2:$A$92,0),MATCH('Ultima (Precision)'!$E85,'Ultima mCF Table'!$B$1:$D$1,0))*($F85*N$11)</f>
        <v>1674.2</v>
      </c>
      <c r="O85" s="174">
        <f>INDEX('Ultima mCF Table'!$B$2:$D$92,MATCH('Ultima (Precision)'!$D$6,'Ultima mCF Table'!$A$2:$A$92,0),MATCH('Ultima (Precision)'!$E85,'Ultima mCF Table'!$B$1:$D$1,0))*($F85*O$11)</f>
        <v>1826.3999999999999</v>
      </c>
      <c r="P85" s="174">
        <f>INDEX('Ultima mCF Table'!$B$2:$D$92,MATCH('Ultima (Precision)'!$D$6,'Ultima mCF Table'!$A$2:$A$92,0),MATCH('Ultima (Precision)'!$E85,'Ultima mCF Table'!$B$1:$D$1,0))*($F85*P$11)</f>
        <v>1978.6000000000001</v>
      </c>
      <c r="Q85" s="174">
        <f>INDEX('Ultima mCF Table'!$B$2:$D$92,MATCH('Ultima (Precision)'!$D$6,'Ultima mCF Table'!$A$2:$A$92,0),MATCH('Ultima (Precision)'!$E85,'Ultima mCF Table'!$B$1:$D$1,0))*($F85*Q$11)</f>
        <v>2130.7999999999997</v>
      </c>
      <c r="R85" s="174">
        <f>INDEX('Ultima mCF Table'!$B$2:$D$92,MATCH('Ultima (Precision)'!$D$6,'Ultima mCF Table'!$A$2:$A$92,0),MATCH('Ultima (Precision)'!$E85,'Ultima mCF Table'!$B$1:$D$1,0))*($F85*R$11)</f>
        <v>2283</v>
      </c>
      <c r="S85" s="174">
        <f>INDEX('Ultima mCF Table'!$B$2:$D$92,MATCH('Ultima (Precision)'!$D$6,'Ultima mCF Table'!$A$2:$A$92,0),MATCH('Ultima (Precision)'!$E85,'Ultima mCF Table'!$B$1:$D$1,0))*($F85*S$11)</f>
        <v>2435.2000000000003</v>
      </c>
      <c r="T85" s="174">
        <f>INDEX('Ultima mCF Table'!$B$2:$D$92,MATCH('Ultima (Precision)'!$D$6,'Ultima mCF Table'!$A$2:$A$92,0),MATCH('Ultima (Precision)'!$E85,'Ultima mCF Table'!$B$1:$D$1,0))*($F85*T$11)</f>
        <v>2587.4</v>
      </c>
      <c r="U85" s="174">
        <f>INDEX('Ultima mCF Table'!$B$2:$D$92,MATCH('Ultima (Precision)'!$D$6,'Ultima mCF Table'!$A$2:$A$92,0),MATCH('Ultima (Precision)'!$E85,'Ultima mCF Table'!$B$1:$D$1,0))*($F85*U$11)</f>
        <v>2739.6</v>
      </c>
      <c r="V85" s="174">
        <f>INDEX('Ultima mCF Table'!$B$2:$D$92,MATCH('Ultima (Precision)'!$D$6,'Ultima mCF Table'!$A$2:$A$92,0),MATCH('Ultima (Precision)'!$E85,'Ultima mCF Table'!$B$1:$D$1,0))*($F85*V$11)</f>
        <v>2891.7999999999997</v>
      </c>
      <c r="W85" s="174">
        <f>INDEX('Ultima mCF Table'!$B$2:$D$92,MATCH('Ultima (Precision)'!$D$6,'Ultima mCF Table'!$A$2:$A$92,0),MATCH('Ultima (Precision)'!$E85,'Ultima mCF Table'!$B$1:$D$1,0))*($F85*W$11)</f>
        <v>3044</v>
      </c>
      <c r="X85" s="174">
        <f>INDEX('Ultima mCF Table'!$B$2:$D$92,MATCH('Ultima (Precision)'!$D$6,'Ultima mCF Table'!$A$2:$A$92,0),MATCH('Ultima (Precision)'!$E85,'Ultima mCF Table'!$B$1:$D$1,0))*($F85*X$11)</f>
        <v>3196.2000000000003</v>
      </c>
      <c r="Y85" s="174">
        <f>INDEX('Ultima mCF Table'!$B$2:$D$92,MATCH('Ultima (Precision)'!$D$6,'Ultima mCF Table'!$A$2:$A$92,0),MATCH('Ultima (Precision)'!$E85,'Ultima mCF Table'!$B$1:$D$1,0))*($F85*Y$11)</f>
        <v>3348.4</v>
      </c>
      <c r="Z85" s="174">
        <f>INDEX('Ultima mCF Table'!$B$2:$D$92,MATCH('Ultima (Precision)'!$D$6,'Ultima mCF Table'!$A$2:$A$92,0),MATCH('Ultima (Precision)'!$E85,'Ultima mCF Table'!$B$1:$D$1,0))*($F85*Z$11)</f>
        <v>3500.6</v>
      </c>
      <c r="AA85" s="174">
        <f>INDEX('Ultima mCF Table'!$B$2:$D$92,MATCH('Ultima (Precision)'!$D$6,'Ultima mCF Table'!$A$2:$A$92,0),MATCH('Ultima (Precision)'!$E85,'Ultima mCF Table'!$B$1:$D$1,0))*($F85*AA$11)</f>
        <v>3652.7999999999997</v>
      </c>
      <c r="AB85" s="174">
        <f>INDEX('Ultima mCF Table'!$B$2:$D$92,MATCH('Ultima (Precision)'!$D$6,'Ultima mCF Table'!$A$2:$A$92,0),MATCH('Ultima (Precision)'!$E85,'Ultima mCF Table'!$B$1:$D$1,0))*($F85*AB$11)</f>
        <v>3805</v>
      </c>
      <c r="AC85" s="174">
        <f>INDEX('Ultima mCF Table'!$B$2:$D$92,MATCH('Ultima (Precision)'!$D$6,'Ultima mCF Table'!$A$2:$A$92,0),MATCH('Ultima (Precision)'!$E85,'Ultima mCF Table'!$B$1:$D$1,0))*($F85*AC$11)</f>
        <v>3957.2000000000003</v>
      </c>
      <c r="AD85" s="178">
        <f>INDEX('Ultima mCF Table'!$B$2:$D$92,MATCH('Ultima (Precision)'!$D$6,'Ultima mCF Table'!$A$2:$A$92,0),MATCH('Ultima (Precision)'!$E85,'Ultima mCF Table'!$B$1:$D$1,0))*($F85*AD$11)</f>
        <v>4109.4000000000005</v>
      </c>
    </row>
    <row r="86" spans="1:30" x14ac:dyDescent="0.2">
      <c r="A86" s="351">
        <v>3</v>
      </c>
      <c r="B86" s="351">
        <v>795</v>
      </c>
      <c r="C86" s="351">
        <v>980</v>
      </c>
      <c r="D86" s="351" t="s">
        <v>67</v>
      </c>
      <c r="E86" s="351" t="s">
        <v>72</v>
      </c>
      <c r="F86" s="352">
        <v>2281</v>
      </c>
      <c r="G86" s="353"/>
      <c r="H86" s="177">
        <f>INDEX('Ultima mCF Table'!$B$2:$D$92,MATCH('Ultima (Precision)'!$D$6,'Ultima mCF Table'!$A$2:$A$92,0),MATCH('Ultima (Precision)'!$E86,'Ultima mCF Table'!$B$1:$D$1,0))*($F86*H$11)</f>
        <v>1140.5</v>
      </c>
      <c r="I86" s="174">
        <f>INDEX('Ultima mCF Table'!$B$2:$D$92,MATCH('Ultima (Precision)'!$D$6,'Ultima mCF Table'!$A$2:$A$92,0),MATCH('Ultima (Precision)'!$E86,'Ultima mCF Table'!$B$1:$D$1,0))*($F86*I$11)</f>
        <v>1368.6</v>
      </c>
      <c r="J86" s="174">
        <f>INDEX('Ultima mCF Table'!$B$2:$D$92,MATCH('Ultima (Precision)'!$D$6,'Ultima mCF Table'!$A$2:$A$92,0),MATCH('Ultima (Precision)'!$E86,'Ultima mCF Table'!$B$1:$D$1,0))*($F86*J$11)</f>
        <v>1596.6999999999998</v>
      </c>
      <c r="K86" s="174">
        <f>INDEX('Ultima mCF Table'!$B$2:$D$92,MATCH('Ultima (Precision)'!$D$6,'Ultima mCF Table'!$A$2:$A$92,0),MATCH('Ultima (Precision)'!$E86,'Ultima mCF Table'!$B$1:$D$1,0))*($F86*K$11)</f>
        <v>1824.8000000000002</v>
      </c>
      <c r="L86" s="174">
        <f>INDEX('Ultima mCF Table'!$B$2:$D$92,MATCH('Ultima (Precision)'!$D$6,'Ultima mCF Table'!$A$2:$A$92,0),MATCH('Ultima (Precision)'!$E86,'Ultima mCF Table'!$B$1:$D$1,0))*($F86*L$11)</f>
        <v>2052.9</v>
      </c>
      <c r="M86" s="174">
        <f>INDEX('Ultima mCF Table'!$B$2:$D$92,MATCH('Ultima (Precision)'!$D$6,'Ultima mCF Table'!$A$2:$A$92,0),MATCH('Ultima (Precision)'!$E86,'Ultima mCF Table'!$B$1:$D$1,0))*($F86*M$11)</f>
        <v>2281</v>
      </c>
      <c r="N86" s="174">
        <f>INDEX('Ultima mCF Table'!$B$2:$D$92,MATCH('Ultima (Precision)'!$D$6,'Ultima mCF Table'!$A$2:$A$92,0),MATCH('Ultima (Precision)'!$E86,'Ultima mCF Table'!$B$1:$D$1,0))*($F86*N$11)</f>
        <v>2509.1000000000004</v>
      </c>
      <c r="O86" s="174">
        <f>INDEX('Ultima mCF Table'!$B$2:$D$92,MATCH('Ultima (Precision)'!$D$6,'Ultima mCF Table'!$A$2:$A$92,0),MATCH('Ultima (Precision)'!$E86,'Ultima mCF Table'!$B$1:$D$1,0))*($F86*O$11)</f>
        <v>2737.2</v>
      </c>
      <c r="P86" s="174">
        <f>INDEX('Ultima mCF Table'!$B$2:$D$92,MATCH('Ultima (Precision)'!$D$6,'Ultima mCF Table'!$A$2:$A$92,0),MATCH('Ultima (Precision)'!$E86,'Ultima mCF Table'!$B$1:$D$1,0))*($F86*P$11)</f>
        <v>2965.3</v>
      </c>
      <c r="Q86" s="174">
        <f>INDEX('Ultima mCF Table'!$B$2:$D$92,MATCH('Ultima (Precision)'!$D$6,'Ultima mCF Table'!$A$2:$A$92,0),MATCH('Ultima (Precision)'!$E86,'Ultima mCF Table'!$B$1:$D$1,0))*($F86*Q$11)</f>
        <v>3193.3999999999996</v>
      </c>
      <c r="R86" s="174">
        <f>INDEX('Ultima mCF Table'!$B$2:$D$92,MATCH('Ultima (Precision)'!$D$6,'Ultima mCF Table'!$A$2:$A$92,0),MATCH('Ultima (Precision)'!$E86,'Ultima mCF Table'!$B$1:$D$1,0))*($F86*R$11)</f>
        <v>3421.5</v>
      </c>
      <c r="S86" s="174">
        <f>INDEX('Ultima mCF Table'!$B$2:$D$92,MATCH('Ultima (Precision)'!$D$6,'Ultima mCF Table'!$A$2:$A$92,0),MATCH('Ultima (Precision)'!$E86,'Ultima mCF Table'!$B$1:$D$1,0))*($F86*S$11)</f>
        <v>3649.6000000000004</v>
      </c>
      <c r="T86" s="174">
        <f>INDEX('Ultima mCF Table'!$B$2:$D$92,MATCH('Ultima (Precision)'!$D$6,'Ultima mCF Table'!$A$2:$A$92,0),MATCH('Ultima (Precision)'!$E86,'Ultima mCF Table'!$B$1:$D$1,0))*($F86*T$11)</f>
        <v>3877.7</v>
      </c>
      <c r="U86" s="174">
        <f>INDEX('Ultima mCF Table'!$B$2:$D$92,MATCH('Ultima (Precision)'!$D$6,'Ultima mCF Table'!$A$2:$A$92,0),MATCH('Ultima (Precision)'!$E86,'Ultima mCF Table'!$B$1:$D$1,0))*($F86*U$11)</f>
        <v>4105.8</v>
      </c>
      <c r="V86" s="174">
        <f>INDEX('Ultima mCF Table'!$B$2:$D$92,MATCH('Ultima (Precision)'!$D$6,'Ultima mCF Table'!$A$2:$A$92,0),MATCH('Ultima (Precision)'!$E86,'Ultima mCF Table'!$B$1:$D$1,0))*($F86*V$11)</f>
        <v>4333.8999999999996</v>
      </c>
      <c r="W86" s="174">
        <f>INDEX('Ultima mCF Table'!$B$2:$D$92,MATCH('Ultima (Precision)'!$D$6,'Ultima mCF Table'!$A$2:$A$92,0),MATCH('Ultima (Precision)'!$E86,'Ultima mCF Table'!$B$1:$D$1,0))*($F86*W$11)</f>
        <v>4562</v>
      </c>
      <c r="X86" s="174">
        <f>INDEX('Ultima mCF Table'!$B$2:$D$92,MATCH('Ultima (Precision)'!$D$6,'Ultima mCF Table'!$A$2:$A$92,0),MATCH('Ultima (Precision)'!$E86,'Ultima mCF Table'!$B$1:$D$1,0))*($F86*X$11)</f>
        <v>4790.1000000000004</v>
      </c>
      <c r="Y86" s="174">
        <f>INDEX('Ultima mCF Table'!$B$2:$D$92,MATCH('Ultima (Precision)'!$D$6,'Ultima mCF Table'!$A$2:$A$92,0),MATCH('Ultima (Precision)'!$E86,'Ultima mCF Table'!$B$1:$D$1,0))*($F86*Y$11)</f>
        <v>5018.2000000000007</v>
      </c>
      <c r="Z86" s="174">
        <f>INDEX('Ultima mCF Table'!$B$2:$D$92,MATCH('Ultima (Precision)'!$D$6,'Ultima mCF Table'!$A$2:$A$92,0),MATCH('Ultima (Precision)'!$E86,'Ultima mCF Table'!$B$1:$D$1,0))*($F86*Z$11)</f>
        <v>5246.2999999999993</v>
      </c>
      <c r="AA86" s="174">
        <f>INDEX('Ultima mCF Table'!$B$2:$D$92,MATCH('Ultima (Precision)'!$D$6,'Ultima mCF Table'!$A$2:$A$92,0),MATCH('Ultima (Precision)'!$E86,'Ultima mCF Table'!$B$1:$D$1,0))*($F86*AA$11)</f>
        <v>5474.4</v>
      </c>
      <c r="AB86" s="174">
        <f>INDEX('Ultima mCF Table'!$B$2:$D$92,MATCH('Ultima (Precision)'!$D$6,'Ultima mCF Table'!$A$2:$A$92,0),MATCH('Ultima (Precision)'!$E86,'Ultima mCF Table'!$B$1:$D$1,0))*($F86*AB$11)</f>
        <v>5702.5</v>
      </c>
      <c r="AC86" s="174">
        <f>INDEX('Ultima mCF Table'!$B$2:$D$92,MATCH('Ultima (Precision)'!$D$6,'Ultima mCF Table'!$A$2:$A$92,0),MATCH('Ultima (Precision)'!$E86,'Ultima mCF Table'!$B$1:$D$1,0))*($F86*AC$11)</f>
        <v>5930.6</v>
      </c>
      <c r="AD86" s="178">
        <f>INDEX('Ultima mCF Table'!$B$2:$D$92,MATCH('Ultima (Precision)'!$D$6,'Ultima mCF Table'!$A$2:$A$92,0),MATCH('Ultima (Precision)'!$E86,'Ultima mCF Table'!$B$1:$D$1,0))*($F86*AD$11)</f>
        <v>6158.7000000000007</v>
      </c>
    </row>
    <row r="87" spans="1:30" ht="15" thickBot="1" x14ac:dyDescent="0.25">
      <c r="A87" s="354">
        <v>3</v>
      </c>
      <c r="B87" s="354">
        <v>795</v>
      </c>
      <c r="C87" s="354">
        <v>980</v>
      </c>
      <c r="D87" s="354" t="s">
        <v>68</v>
      </c>
      <c r="E87" s="354" t="s">
        <v>72</v>
      </c>
      <c r="F87" s="355">
        <v>2819</v>
      </c>
      <c r="G87" s="356"/>
      <c r="H87" s="179">
        <f>INDEX('Ultima mCF Table'!$B$2:$D$92,MATCH('Ultima (Precision)'!$D$6,'Ultima mCF Table'!$A$2:$A$92,0),MATCH('Ultima (Precision)'!$E87,'Ultima mCF Table'!$B$1:$D$1,0))*($F87*H$11)</f>
        <v>1409.5</v>
      </c>
      <c r="I87" s="180">
        <f>INDEX('Ultima mCF Table'!$B$2:$D$92,MATCH('Ultima (Precision)'!$D$6,'Ultima mCF Table'!$A$2:$A$92,0),MATCH('Ultima (Precision)'!$E87,'Ultima mCF Table'!$B$1:$D$1,0))*($F87*I$11)</f>
        <v>1691.3999999999999</v>
      </c>
      <c r="J87" s="180">
        <f>INDEX('Ultima mCF Table'!$B$2:$D$92,MATCH('Ultima (Precision)'!$D$6,'Ultima mCF Table'!$A$2:$A$92,0),MATCH('Ultima (Precision)'!$E87,'Ultima mCF Table'!$B$1:$D$1,0))*($F87*J$11)</f>
        <v>1973.3</v>
      </c>
      <c r="K87" s="180">
        <f>INDEX('Ultima mCF Table'!$B$2:$D$92,MATCH('Ultima (Precision)'!$D$6,'Ultima mCF Table'!$A$2:$A$92,0),MATCH('Ultima (Precision)'!$E87,'Ultima mCF Table'!$B$1:$D$1,0))*($F87*K$11)</f>
        <v>2255.2000000000003</v>
      </c>
      <c r="L87" s="180">
        <f>INDEX('Ultima mCF Table'!$B$2:$D$92,MATCH('Ultima (Precision)'!$D$6,'Ultima mCF Table'!$A$2:$A$92,0),MATCH('Ultima (Precision)'!$E87,'Ultima mCF Table'!$B$1:$D$1,0))*($F87*L$11)</f>
        <v>2537.1</v>
      </c>
      <c r="M87" s="180">
        <f>INDEX('Ultima mCF Table'!$B$2:$D$92,MATCH('Ultima (Precision)'!$D$6,'Ultima mCF Table'!$A$2:$A$92,0),MATCH('Ultima (Precision)'!$E87,'Ultima mCF Table'!$B$1:$D$1,0))*($F87*M$11)</f>
        <v>2819</v>
      </c>
      <c r="N87" s="180">
        <f>INDEX('Ultima mCF Table'!$B$2:$D$92,MATCH('Ultima (Precision)'!$D$6,'Ultima mCF Table'!$A$2:$A$92,0),MATCH('Ultima (Precision)'!$E87,'Ultima mCF Table'!$B$1:$D$1,0))*($F87*N$11)</f>
        <v>3100.9</v>
      </c>
      <c r="O87" s="180">
        <f>INDEX('Ultima mCF Table'!$B$2:$D$92,MATCH('Ultima (Precision)'!$D$6,'Ultima mCF Table'!$A$2:$A$92,0),MATCH('Ultima (Precision)'!$E87,'Ultima mCF Table'!$B$1:$D$1,0))*($F87*O$11)</f>
        <v>3382.7999999999997</v>
      </c>
      <c r="P87" s="180">
        <f>INDEX('Ultima mCF Table'!$B$2:$D$92,MATCH('Ultima (Precision)'!$D$6,'Ultima mCF Table'!$A$2:$A$92,0),MATCH('Ultima (Precision)'!$E87,'Ultima mCF Table'!$B$1:$D$1,0))*($F87*P$11)</f>
        <v>3664.7000000000003</v>
      </c>
      <c r="Q87" s="180">
        <f>INDEX('Ultima mCF Table'!$B$2:$D$92,MATCH('Ultima (Precision)'!$D$6,'Ultima mCF Table'!$A$2:$A$92,0),MATCH('Ultima (Precision)'!$E87,'Ultima mCF Table'!$B$1:$D$1,0))*($F87*Q$11)</f>
        <v>3946.6</v>
      </c>
      <c r="R87" s="180">
        <f>INDEX('Ultima mCF Table'!$B$2:$D$92,MATCH('Ultima (Precision)'!$D$6,'Ultima mCF Table'!$A$2:$A$92,0),MATCH('Ultima (Precision)'!$E87,'Ultima mCF Table'!$B$1:$D$1,0))*($F87*R$11)</f>
        <v>4228.5</v>
      </c>
      <c r="S87" s="180">
        <f>INDEX('Ultima mCF Table'!$B$2:$D$92,MATCH('Ultima (Precision)'!$D$6,'Ultima mCF Table'!$A$2:$A$92,0),MATCH('Ultima (Precision)'!$E87,'Ultima mCF Table'!$B$1:$D$1,0))*($F87*S$11)</f>
        <v>4510.4000000000005</v>
      </c>
      <c r="T87" s="180">
        <f>INDEX('Ultima mCF Table'!$B$2:$D$92,MATCH('Ultima (Precision)'!$D$6,'Ultima mCF Table'!$A$2:$A$92,0),MATCH('Ultima (Precision)'!$E87,'Ultima mCF Table'!$B$1:$D$1,0))*($F87*T$11)</f>
        <v>4792.3</v>
      </c>
      <c r="U87" s="180">
        <f>INDEX('Ultima mCF Table'!$B$2:$D$92,MATCH('Ultima (Precision)'!$D$6,'Ultima mCF Table'!$A$2:$A$92,0),MATCH('Ultima (Precision)'!$E87,'Ultima mCF Table'!$B$1:$D$1,0))*($F87*U$11)</f>
        <v>5074.2</v>
      </c>
      <c r="V87" s="180">
        <f>INDEX('Ultima mCF Table'!$B$2:$D$92,MATCH('Ultima (Precision)'!$D$6,'Ultima mCF Table'!$A$2:$A$92,0),MATCH('Ultima (Precision)'!$E87,'Ultima mCF Table'!$B$1:$D$1,0))*($F87*V$11)</f>
        <v>5356.0999999999995</v>
      </c>
      <c r="W87" s="180">
        <f>INDEX('Ultima mCF Table'!$B$2:$D$92,MATCH('Ultima (Precision)'!$D$6,'Ultima mCF Table'!$A$2:$A$92,0),MATCH('Ultima (Precision)'!$E87,'Ultima mCF Table'!$B$1:$D$1,0))*($F87*W$11)</f>
        <v>5638</v>
      </c>
      <c r="X87" s="180">
        <f>INDEX('Ultima mCF Table'!$B$2:$D$92,MATCH('Ultima (Precision)'!$D$6,'Ultima mCF Table'!$A$2:$A$92,0),MATCH('Ultima (Precision)'!$E87,'Ultima mCF Table'!$B$1:$D$1,0))*($F87*X$11)</f>
        <v>5919.9000000000005</v>
      </c>
      <c r="Y87" s="180">
        <f>INDEX('Ultima mCF Table'!$B$2:$D$92,MATCH('Ultima (Precision)'!$D$6,'Ultima mCF Table'!$A$2:$A$92,0),MATCH('Ultima (Precision)'!$E87,'Ultima mCF Table'!$B$1:$D$1,0))*($F87*Y$11)</f>
        <v>6201.8</v>
      </c>
      <c r="Z87" s="180">
        <f>INDEX('Ultima mCF Table'!$B$2:$D$92,MATCH('Ultima (Precision)'!$D$6,'Ultima mCF Table'!$A$2:$A$92,0),MATCH('Ultima (Precision)'!$E87,'Ultima mCF Table'!$B$1:$D$1,0))*($F87*Z$11)</f>
        <v>6483.7</v>
      </c>
      <c r="AA87" s="180">
        <f>INDEX('Ultima mCF Table'!$B$2:$D$92,MATCH('Ultima (Precision)'!$D$6,'Ultima mCF Table'!$A$2:$A$92,0),MATCH('Ultima (Precision)'!$E87,'Ultima mCF Table'!$B$1:$D$1,0))*($F87*AA$11)</f>
        <v>6765.5999999999995</v>
      </c>
      <c r="AB87" s="180">
        <f>INDEX('Ultima mCF Table'!$B$2:$D$92,MATCH('Ultima (Precision)'!$D$6,'Ultima mCF Table'!$A$2:$A$92,0),MATCH('Ultima (Precision)'!$E87,'Ultima mCF Table'!$B$1:$D$1,0))*($F87*AB$11)</f>
        <v>7047.5</v>
      </c>
      <c r="AC87" s="180">
        <f>INDEX('Ultima mCF Table'!$B$2:$D$92,MATCH('Ultima (Precision)'!$D$6,'Ultima mCF Table'!$A$2:$A$92,0),MATCH('Ultima (Precision)'!$E87,'Ultima mCF Table'!$B$1:$D$1,0))*($F87*AC$11)</f>
        <v>7329.4000000000005</v>
      </c>
      <c r="AD87" s="240">
        <f>INDEX('Ultima mCF Table'!$B$2:$D$92,MATCH('Ultima (Precision)'!$D$6,'Ultima mCF Table'!$A$2:$A$92,0),MATCH('Ultima (Precision)'!$E87,'Ultima mCF Table'!$B$1:$D$1,0))*($F87*AD$11)</f>
        <v>7611.3</v>
      </c>
    </row>
    <row r="88" spans="1:30" x14ac:dyDescent="0.2">
      <c r="A88" s="348">
        <v>4</v>
      </c>
      <c r="B88" s="348">
        <v>215</v>
      </c>
      <c r="C88" s="348">
        <v>490</v>
      </c>
      <c r="D88" s="348" t="s">
        <v>65</v>
      </c>
      <c r="E88" s="348" t="s">
        <v>72</v>
      </c>
      <c r="F88" s="349">
        <v>363</v>
      </c>
      <c r="G88" s="350"/>
      <c r="H88" s="169">
        <f>INDEX('Ultima mCF Table'!$B$2:$D$92,MATCH('Ultima (Precision)'!$D$6,'Ultima mCF Table'!$A$2:$A$92,0),MATCH('Ultima (Precision)'!$E88,'Ultima mCF Table'!$B$1:$D$1,0))*($F88*H$11)</f>
        <v>181.5</v>
      </c>
      <c r="I88" s="171">
        <f>INDEX('Ultima mCF Table'!$B$2:$D$92,MATCH('Ultima (Precision)'!$D$6,'Ultima mCF Table'!$A$2:$A$92,0),MATCH('Ultima (Precision)'!$E88,'Ultima mCF Table'!$B$1:$D$1,0))*($F88*I$11)</f>
        <v>217.79999999999998</v>
      </c>
      <c r="J88" s="171">
        <f>INDEX('Ultima mCF Table'!$B$2:$D$92,MATCH('Ultima (Precision)'!$D$6,'Ultima mCF Table'!$A$2:$A$92,0),MATCH('Ultima (Precision)'!$E88,'Ultima mCF Table'!$B$1:$D$1,0))*($F88*J$11)</f>
        <v>254.1</v>
      </c>
      <c r="K88" s="171">
        <f>INDEX('Ultima mCF Table'!$B$2:$D$92,MATCH('Ultima (Precision)'!$D$6,'Ultima mCF Table'!$A$2:$A$92,0),MATCH('Ultima (Precision)'!$E88,'Ultima mCF Table'!$B$1:$D$1,0))*($F88*K$11)</f>
        <v>290.40000000000003</v>
      </c>
      <c r="L88" s="171">
        <f>INDEX('Ultima mCF Table'!$B$2:$D$92,MATCH('Ultima (Precision)'!$D$6,'Ultima mCF Table'!$A$2:$A$92,0),MATCH('Ultima (Precision)'!$E88,'Ultima mCF Table'!$B$1:$D$1,0))*($F88*L$11)</f>
        <v>326.7</v>
      </c>
      <c r="M88" s="171">
        <f>INDEX('Ultima mCF Table'!$B$2:$D$92,MATCH('Ultima (Precision)'!$D$6,'Ultima mCF Table'!$A$2:$A$92,0),MATCH('Ultima (Precision)'!$E88,'Ultima mCF Table'!$B$1:$D$1,0))*($F88*M$11)</f>
        <v>363</v>
      </c>
      <c r="N88" s="171">
        <f>INDEX('Ultima mCF Table'!$B$2:$D$92,MATCH('Ultima (Precision)'!$D$6,'Ultima mCF Table'!$A$2:$A$92,0),MATCH('Ultima (Precision)'!$E88,'Ultima mCF Table'!$B$1:$D$1,0))*($F88*N$11)</f>
        <v>399.3</v>
      </c>
      <c r="O88" s="171">
        <f>INDEX('Ultima mCF Table'!$B$2:$D$92,MATCH('Ultima (Precision)'!$D$6,'Ultima mCF Table'!$A$2:$A$92,0),MATCH('Ultima (Precision)'!$E88,'Ultima mCF Table'!$B$1:$D$1,0))*($F88*O$11)</f>
        <v>435.59999999999997</v>
      </c>
      <c r="P88" s="171">
        <f>INDEX('Ultima mCF Table'!$B$2:$D$92,MATCH('Ultima (Precision)'!$D$6,'Ultima mCF Table'!$A$2:$A$92,0),MATCH('Ultima (Precision)'!$E88,'Ultima mCF Table'!$B$1:$D$1,0))*($F88*P$11)</f>
        <v>471.90000000000003</v>
      </c>
      <c r="Q88" s="171">
        <f>INDEX('Ultima mCF Table'!$B$2:$D$92,MATCH('Ultima (Precision)'!$D$6,'Ultima mCF Table'!$A$2:$A$92,0),MATCH('Ultima (Precision)'!$E88,'Ultima mCF Table'!$B$1:$D$1,0))*($F88*Q$11)</f>
        <v>508.2</v>
      </c>
      <c r="R88" s="171">
        <f>INDEX('Ultima mCF Table'!$B$2:$D$92,MATCH('Ultima (Precision)'!$D$6,'Ultima mCF Table'!$A$2:$A$92,0),MATCH('Ultima (Precision)'!$E88,'Ultima mCF Table'!$B$1:$D$1,0))*($F88*R$11)</f>
        <v>544.5</v>
      </c>
      <c r="S88" s="171">
        <f>INDEX('Ultima mCF Table'!$B$2:$D$92,MATCH('Ultima (Precision)'!$D$6,'Ultima mCF Table'!$A$2:$A$92,0),MATCH('Ultima (Precision)'!$E88,'Ultima mCF Table'!$B$1:$D$1,0))*($F88*S$11)</f>
        <v>580.80000000000007</v>
      </c>
      <c r="T88" s="171">
        <f>INDEX('Ultima mCF Table'!$B$2:$D$92,MATCH('Ultima (Precision)'!$D$6,'Ultima mCF Table'!$A$2:$A$92,0),MATCH('Ultima (Precision)'!$E88,'Ultima mCF Table'!$B$1:$D$1,0))*($F88*T$11)</f>
        <v>617.1</v>
      </c>
      <c r="U88" s="171">
        <f>INDEX('Ultima mCF Table'!$B$2:$D$92,MATCH('Ultima (Precision)'!$D$6,'Ultima mCF Table'!$A$2:$A$92,0),MATCH('Ultima (Precision)'!$E88,'Ultima mCF Table'!$B$1:$D$1,0))*($F88*U$11)</f>
        <v>653.4</v>
      </c>
      <c r="V88" s="171">
        <f>INDEX('Ultima mCF Table'!$B$2:$D$92,MATCH('Ultima (Precision)'!$D$6,'Ultima mCF Table'!$A$2:$A$92,0),MATCH('Ultima (Precision)'!$E88,'Ultima mCF Table'!$B$1:$D$1,0))*($F88*V$11)</f>
        <v>689.69999999999993</v>
      </c>
      <c r="W88" s="171">
        <f>INDEX('Ultima mCF Table'!$B$2:$D$92,MATCH('Ultima (Precision)'!$D$6,'Ultima mCF Table'!$A$2:$A$92,0),MATCH('Ultima (Precision)'!$E88,'Ultima mCF Table'!$B$1:$D$1,0))*($F88*W$11)</f>
        <v>726</v>
      </c>
      <c r="X88" s="171">
        <f>INDEX('Ultima mCF Table'!$B$2:$D$92,MATCH('Ultima (Precision)'!$D$6,'Ultima mCF Table'!$A$2:$A$92,0),MATCH('Ultima (Precision)'!$E88,'Ultima mCF Table'!$B$1:$D$1,0))*($F88*X$11)</f>
        <v>762.30000000000007</v>
      </c>
      <c r="Y88" s="171">
        <f>INDEX('Ultima mCF Table'!$B$2:$D$92,MATCH('Ultima (Precision)'!$D$6,'Ultima mCF Table'!$A$2:$A$92,0),MATCH('Ultima (Precision)'!$E88,'Ultima mCF Table'!$B$1:$D$1,0))*($F88*Y$11)</f>
        <v>798.6</v>
      </c>
      <c r="Z88" s="171">
        <f>INDEX('Ultima mCF Table'!$B$2:$D$92,MATCH('Ultima (Precision)'!$D$6,'Ultima mCF Table'!$A$2:$A$92,0),MATCH('Ultima (Precision)'!$E88,'Ultima mCF Table'!$B$1:$D$1,0))*($F88*Z$11)</f>
        <v>834.9</v>
      </c>
      <c r="AA88" s="171">
        <f>INDEX('Ultima mCF Table'!$B$2:$D$92,MATCH('Ultima (Precision)'!$D$6,'Ultima mCF Table'!$A$2:$A$92,0),MATCH('Ultima (Precision)'!$E88,'Ultima mCF Table'!$B$1:$D$1,0))*($F88*AA$11)</f>
        <v>871.19999999999993</v>
      </c>
      <c r="AB88" s="171">
        <f>INDEX('Ultima mCF Table'!$B$2:$D$92,MATCH('Ultima (Precision)'!$D$6,'Ultima mCF Table'!$A$2:$A$92,0),MATCH('Ultima (Precision)'!$E88,'Ultima mCF Table'!$B$1:$D$1,0))*($F88*AB$11)</f>
        <v>907.5</v>
      </c>
      <c r="AC88" s="171">
        <f>INDEX('Ultima mCF Table'!$B$2:$D$92,MATCH('Ultima (Precision)'!$D$6,'Ultima mCF Table'!$A$2:$A$92,0),MATCH('Ultima (Precision)'!$E88,'Ultima mCF Table'!$B$1:$D$1,0))*($F88*AC$11)</f>
        <v>943.80000000000007</v>
      </c>
      <c r="AD88" s="172">
        <f>INDEX('Ultima mCF Table'!$B$2:$D$92,MATCH('Ultima (Precision)'!$D$6,'Ultima mCF Table'!$A$2:$A$92,0),MATCH('Ultima (Precision)'!$E88,'Ultima mCF Table'!$B$1:$D$1,0))*($F88*AD$11)</f>
        <v>980.1</v>
      </c>
    </row>
    <row r="89" spans="1:30" x14ac:dyDescent="0.2">
      <c r="A89" s="351">
        <v>4</v>
      </c>
      <c r="B89" s="351">
        <v>215</v>
      </c>
      <c r="C89" s="351">
        <v>490</v>
      </c>
      <c r="D89" s="351" t="s">
        <v>66</v>
      </c>
      <c r="E89" s="351" t="s">
        <v>72</v>
      </c>
      <c r="F89" s="352">
        <v>511</v>
      </c>
      <c r="G89" s="353"/>
      <c r="H89" s="177">
        <f>INDEX('Ultima mCF Table'!$B$2:$D$92,MATCH('Ultima (Precision)'!$D$6,'Ultima mCF Table'!$A$2:$A$92,0),MATCH('Ultima (Precision)'!$E89,'Ultima mCF Table'!$B$1:$D$1,0))*($F89*H$11)</f>
        <v>255.5</v>
      </c>
      <c r="I89" s="174">
        <f>INDEX('Ultima mCF Table'!$B$2:$D$92,MATCH('Ultima (Precision)'!$D$6,'Ultima mCF Table'!$A$2:$A$92,0),MATCH('Ultima (Precision)'!$E89,'Ultima mCF Table'!$B$1:$D$1,0))*($F89*I$11)</f>
        <v>306.59999999999997</v>
      </c>
      <c r="J89" s="174">
        <f>INDEX('Ultima mCF Table'!$B$2:$D$92,MATCH('Ultima (Precision)'!$D$6,'Ultima mCF Table'!$A$2:$A$92,0),MATCH('Ultima (Precision)'!$E89,'Ultima mCF Table'!$B$1:$D$1,0))*($F89*J$11)</f>
        <v>357.7</v>
      </c>
      <c r="K89" s="174">
        <f>INDEX('Ultima mCF Table'!$B$2:$D$92,MATCH('Ultima (Precision)'!$D$6,'Ultima mCF Table'!$A$2:$A$92,0),MATCH('Ultima (Precision)'!$E89,'Ultima mCF Table'!$B$1:$D$1,0))*($F89*K$11)</f>
        <v>408.8</v>
      </c>
      <c r="L89" s="174">
        <f>INDEX('Ultima mCF Table'!$B$2:$D$92,MATCH('Ultima (Precision)'!$D$6,'Ultima mCF Table'!$A$2:$A$92,0),MATCH('Ultima (Precision)'!$E89,'Ultima mCF Table'!$B$1:$D$1,0))*($F89*L$11)</f>
        <v>459.90000000000003</v>
      </c>
      <c r="M89" s="174">
        <f>INDEX('Ultima mCF Table'!$B$2:$D$92,MATCH('Ultima (Precision)'!$D$6,'Ultima mCF Table'!$A$2:$A$92,0),MATCH('Ultima (Precision)'!$E89,'Ultima mCF Table'!$B$1:$D$1,0))*($F89*M$11)</f>
        <v>511</v>
      </c>
      <c r="N89" s="174">
        <f>INDEX('Ultima mCF Table'!$B$2:$D$92,MATCH('Ultima (Precision)'!$D$6,'Ultima mCF Table'!$A$2:$A$92,0),MATCH('Ultima (Precision)'!$E89,'Ultima mCF Table'!$B$1:$D$1,0))*($F89*N$11)</f>
        <v>562.1</v>
      </c>
      <c r="O89" s="174">
        <f>INDEX('Ultima mCF Table'!$B$2:$D$92,MATCH('Ultima (Precision)'!$D$6,'Ultima mCF Table'!$A$2:$A$92,0),MATCH('Ultima (Precision)'!$E89,'Ultima mCF Table'!$B$1:$D$1,0))*($F89*O$11)</f>
        <v>613.19999999999993</v>
      </c>
      <c r="P89" s="174">
        <f>INDEX('Ultima mCF Table'!$B$2:$D$92,MATCH('Ultima (Precision)'!$D$6,'Ultima mCF Table'!$A$2:$A$92,0),MATCH('Ultima (Precision)'!$E89,'Ultima mCF Table'!$B$1:$D$1,0))*($F89*P$11)</f>
        <v>664.30000000000007</v>
      </c>
      <c r="Q89" s="174">
        <f>INDEX('Ultima mCF Table'!$B$2:$D$92,MATCH('Ultima (Precision)'!$D$6,'Ultima mCF Table'!$A$2:$A$92,0),MATCH('Ultima (Precision)'!$E89,'Ultima mCF Table'!$B$1:$D$1,0))*($F89*Q$11)</f>
        <v>715.4</v>
      </c>
      <c r="R89" s="174">
        <f>INDEX('Ultima mCF Table'!$B$2:$D$92,MATCH('Ultima (Precision)'!$D$6,'Ultima mCF Table'!$A$2:$A$92,0),MATCH('Ultima (Precision)'!$E89,'Ultima mCF Table'!$B$1:$D$1,0))*($F89*R$11)</f>
        <v>766.5</v>
      </c>
      <c r="S89" s="174">
        <f>INDEX('Ultima mCF Table'!$B$2:$D$92,MATCH('Ultima (Precision)'!$D$6,'Ultima mCF Table'!$A$2:$A$92,0),MATCH('Ultima (Precision)'!$E89,'Ultima mCF Table'!$B$1:$D$1,0))*($F89*S$11)</f>
        <v>817.6</v>
      </c>
      <c r="T89" s="174">
        <f>INDEX('Ultima mCF Table'!$B$2:$D$92,MATCH('Ultima (Precision)'!$D$6,'Ultima mCF Table'!$A$2:$A$92,0),MATCH('Ultima (Precision)'!$E89,'Ultima mCF Table'!$B$1:$D$1,0))*($F89*T$11)</f>
        <v>868.69999999999993</v>
      </c>
      <c r="U89" s="174">
        <f>INDEX('Ultima mCF Table'!$B$2:$D$92,MATCH('Ultima (Precision)'!$D$6,'Ultima mCF Table'!$A$2:$A$92,0),MATCH('Ultima (Precision)'!$E89,'Ultima mCF Table'!$B$1:$D$1,0))*($F89*U$11)</f>
        <v>919.80000000000007</v>
      </c>
      <c r="V89" s="174">
        <f>INDEX('Ultima mCF Table'!$B$2:$D$92,MATCH('Ultima (Precision)'!$D$6,'Ultima mCF Table'!$A$2:$A$92,0),MATCH('Ultima (Precision)'!$E89,'Ultima mCF Table'!$B$1:$D$1,0))*($F89*V$11)</f>
        <v>970.9</v>
      </c>
      <c r="W89" s="174">
        <f>INDEX('Ultima mCF Table'!$B$2:$D$92,MATCH('Ultima (Precision)'!$D$6,'Ultima mCF Table'!$A$2:$A$92,0),MATCH('Ultima (Precision)'!$E89,'Ultima mCF Table'!$B$1:$D$1,0))*($F89*W$11)</f>
        <v>1022</v>
      </c>
      <c r="X89" s="174">
        <f>INDEX('Ultima mCF Table'!$B$2:$D$92,MATCH('Ultima (Precision)'!$D$6,'Ultima mCF Table'!$A$2:$A$92,0),MATCH('Ultima (Precision)'!$E89,'Ultima mCF Table'!$B$1:$D$1,0))*($F89*X$11)</f>
        <v>1073.1000000000001</v>
      </c>
      <c r="Y89" s="174">
        <f>INDEX('Ultima mCF Table'!$B$2:$D$92,MATCH('Ultima (Precision)'!$D$6,'Ultima mCF Table'!$A$2:$A$92,0),MATCH('Ultima (Precision)'!$E89,'Ultima mCF Table'!$B$1:$D$1,0))*($F89*Y$11)</f>
        <v>1124.2</v>
      </c>
      <c r="Z89" s="174">
        <f>INDEX('Ultima mCF Table'!$B$2:$D$92,MATCH('Ultima (Precision)'!$D$6,'Ultima mCF Table'!$A$2:$A$92,0),MATCH('Ultima (Precision)'!$E89,'Ultima mCF Table'!$B$1:$D$1,0))*($F89*Z$11)</f>
        <v>1175.3</v>
      </c>
      <c r="AA89" s="174">
        <f>INDEX('Ultima mCF Table'!$B$2:$D$92,MATCH('Ultima (Precision)'!$D$6,'Ultima mCF Table'!$A$2:$A$92,0),MATCH('Ultima (Precision)'!$E89,'Ultima mCF Table'!$B$1:$D$1,0))*($F89*AA$11)</f>
        <v>1226.3999999999999</v>
      </c>
      <c r="AB89" s="174">
        <f>INDEX('Ultima mCF Table'!$B$2:$D$92,MATCH('Ultima (Precision)'!$D$6,'Ultima mCF Table'!$A$2:$A$92,0),MATCH('Ultima (Precision)'!$E89,'Ultima mCF Table'!$B$1:$D$1,0))*($F89*AB$11)</f>
        <v>1277.5</v>
      </c>
      <c r="AC89" s="174">
        <f>INDEX('Ultima mCF Table'!$B$2:$D$92,MATCH('Ultima (Precision)'!$D$6,'Ultima mCF Table'!$A$2:$A$92,0),MATCH('Ultima (Precision)'!$E89,'Ultima mCF Table'!$B$1:$D$1,0))*($F89*AC$11)</f>
        <v>1328.6000000000001</v>
      </c>
      <c r="AD89" s="178">
        <f>INDEX('Ultima mCF Table'!$B$2:$D$92,MATCH('Ultima (Precision)'!$D$6,'Ultima mCF Table'!$A$2:$A$92,0),MATCH('Ultima (Precision)'!$E89,'Ultima mCF Table'!$B$1:$D$1,0))*($F89*AD$11)</f>
        <v>1379.7</v>
      </c>
    </row>
    <row r="90" spans="1:30" x14ac:dyDescent="0.2">
      <c r="A90" s="351">
        <v>4</v>
      </c>
      <c r="B90" s="351">
        <v>215</v>
      </c>
      <c r="C90" s="351">
        <v>490</v>
      </c>
      <c r="D90" s="351" t="s">
        <v>67</v>
      </c>
      <c r="E90" s="351" t="s">
        <v>72</v>
      </c>
      <c r="F90" s="352">
        <v>838</v>
      </c>
      <c r="G90" s="353"/>
      <c r="H90" s="177">
        <f>INDEX('Ultima mCF Table'!$B$2:$D$92,MATCH('Ultima (Precision)'!$D$6,'Ultima mCF Table'!$A$2:$A$92,0),MATCH('Ultima (Precision)'!$E90,'Ultima mCF Table'!$B$1:$D$1,0))*($F90*H$11)</f>
        <v>419</v>
      </c>
      <c r="I90" s="174">
        <f>INDEX('Ultima mCF Table'!$B$2:$D$92,MATCH('Ultima (Precision)'!$D$6,'Ultima mCF Table'!$A$2:$A$92,0),MATCH('Ultima (Precision)'!$E90,'Ultima mCF Table'!$B$1:$D$1,0))*($F90*I$11)</f>
        <v>502.79999999999995</v>
      </c>
      <c r="J90" s="174">
        <f>INDEX('Ultima mCF Table'!$B$2:$D$92,MATCH('Ultima (Precision)'!$D$6,'Ultima mCF Table'!$A$2:$A$92,0),MATCH('Ultima (Precision)'!$E90,'Ultima mCF Table'!$B$1:$D$1,0))*($F90*J$11)</f>
        <v>586.59999999999991</v>
      </c>
      <c r="K90" s="174">
        <f>INDEX('Ultima mCF Table'!$B$2:$D$92,MATCH('Ultima (Precision)'!$D$6,'Ultima mCF Table'!$A$2:$A$92,0),MATCH('Ultima (Precision)'!$E90,'Ultima mCF Table'!$B$1:$D$1,0))*($F90*K$11)</f>
        <v>670.40000000000009</v>
      </c>
      <c r="L90" s="174">
        <f>INDEX('Ultima mCF Table'!$B$2:$D$92,MATCH('Ultima (Precision)'!$D$6,'Ultima mCF Table'!$A$2:$A$92,0),MATCH('Ultima (Precision)'!$E90,'Ultima mCF Table'!$B$1:$D$1,0))*($F90*L$11)</f>
        <v>754.2</v>
      </c>
      <c r="M90" s="174">
        <f>INDEX('Ultima mCF Table'!$B$2:$D$92,MATCH('Ultima (Precision)'!$D$6,'Ultima mCF Table'!$A$2:$A$92,0),MATCH('Ultima (Precision)'!$E90,'Ultima mCF Table'!$B$1:$D$1,0))*($F90*M$11)</f>
        <v>838</v>
      </c>
      <c r="N90" s="174">
        <f>INDEX('Ultima mCF Table'!$B$2:$D$92,MATCH('Ultima (Precision)'!$D$6,'Ultima mCF Table'!$A$2:$A$92,0),MATCH('Ultima (Precision)'!$E90,'Ultima mCF Table'!$B$1:$D$1,0))*($F90*N$11)</f>
        <v>921.80000000000007</v>
      </c>
      <c r="O90" s="174">
        <f>INDEX('Ultima mCF Table'!$B$2:$D$92,MATCH('Ultima (Precision)'!$D$6,'Ultima mCF Table'!$A$2:$A$92,0),MATCH('Ultima (Precision)'!$E90,'Ultima mCF Table'!$B$1:$D$1,0))*($F90*O$11)</f>
        <v>1005.5999999999999</v>
      </c>
      <c r="P90" s="174">
        <f>INDEX('Ultima mCF Table'!$B$2:$D$92,MATCH('Ultima (Precision)'!$D$6,'Ultima mCF Table'!$A$2:$A$92,0),MATCH('Ultima (Precision)'!$E90,'Ultima mCF Table'!$B$1:$D$1,0))*($F90*P$11)</f>
        <v>1089.4000000000001</v>
      </c>
      <c r="Q90" s="174">
        <f>INDEX('Ultima mCF Table'!$B$2:$D$92,MATCH('Ultima (Precision)'!$D$6,'Ultima mCF Table'!$A$2:$A$92,0),MATCH('Ultima (Precision)'!$E90,'Ultima mCF Table'!$B$1:$D$1,0))*($F90*Q$11)</f>
        <v>1173.1999999999998</v>
      </c>
      <c r="R90" s="174">
        <f>INDEX('Ultima mCF Table'!$B$2:$D$92,MATCH('Ultima (Precision)'!$D$6,'Ultima mCF Table'!$A$2:$A$92,0),MATCH('Ultima (Precision)'!$E90,'Ultima mCF Table'!$B$1:$D$1,0))*($F90*R$11)</f>
        <v>1257</v>
      </c>
      <c r="S90" s="174">
        <f>INDEX('Ultima mCF Table'!$B$2:$D$92,MATCH('Ultima (Precision)'!$D$6,'Ultima mCF Table'!$A$2:$A$92,0),MATCH('Ultima (Precision)'!$E90,'Ultima mCF Table'!$B$1:$D$1,0))*($F90*S$11)</f>
        <v>1340.8000000000002</v>
      </c>
      <c r="T90" s="174">
        <f>INDEX('Ultima mCF Table'!$B$2:$D$92,MATCH('Ultima (Precision)'!$D$6,'Ultima mCF Table'!$A$2:$A$92,0),MATCH('Ultima (Precision)'!$E90,'Ultima mCF Table'!$B$1:$D$1,0))*($F90*T$11)</f>
        <v>1424.6</v>
      </c>
      <c r="U90" s="174">
        <f>INDEX('Ultima mCF Table'!$B$2:$D$92,MATCH('Ultima (Precision)'!$D$6,'Ultima mCF Table'!$A$2:$A$92,0),MATCH('Ultima (Precision)'!$E90,'Ultima mCF Table'!$B$1:$D$1,0))*($F90*U$11)</f>
        <v>1508.4</v>
      </c>
      <c r="V90" s="174">
        <f>INDEX('Ultima mCF Table'!$B$2:$D$92,MATCH('Ultima (Precision)'!$D$6,'Ultima mCF Table'!$A$2:$A$92,0),MATCH('Ultima (Precision)'!$E90,'Ultima mCF Table'!$B$1:$D$1,0))*($F90*V$11)</f>
        <v>1592.1999999999998</v>
      </c>
      <c r="W90" s="174">
        <f>INDEX('Ultima mCF Table'!$B$2:$D$92,MATCH('Ultima (Precision)'!$D$6,'Ultima mCF Table'!$A$2:$A$92,0),MATCH('Ultima (Precision)'!$E90,'Ultima mCF Table'!$B$1:$D$1,0))*($F90*W$11)</f>
        <v>1676</v>
      </c>
      <c r="X90" s="174">
        <f>INDEX('Ultima mCF Table'!$B$2:$D$92,MATCH('Ultima (Precision)'!$D$6,'Ultima mCF Table'!$A$2:$A$92,0),MATCH('Ultima (Precision)'!$E90,'Ultima mCF Table'!$B$1:$D$1,0))*($F90*X$11)</f>
        <v>1759.8000000000002</v>
      </c>
      <c r="Y90" s="174">
        <f>INDEX('Ultima mCF Table'!$B$2:$D$92,MATCH('Ultima (Precision)'!$D$6,'Ultima mCF Table'!$A$2:$A$92,0),MATCH('Ultima (Precision)'!$E90,'Ultima mCF Table'!$B$1:$D$1,0))*($F90*Y$11)</f>
        <v>1843.6000000000001</v>
      </c>
      <c r="Z90" s="174">
        <f>INDEX('Ultima mCF Table'!$B$2:$D$92,MATCH('Ultima (Precision)'!$D$6,'Ultima mCF Table'!$A$2:$A$92,0),MATCH('Ultima (Precision)'!$E90,'Ultima mCF Table'!$B$1:$D$1,0))*($F90*Z$11)</f>
        <v>1927.3999999999999</v>
      </c>
      <c r="AA90" s="174">
        <f>INDEX('Ultima mCF Table'!$B$2:$D$92,MATCH('Ultima (Precision)'!$D$6,'Ultima mCF Table'!$A$2:$A$92,0),MATCH('Ultima (Precision)'!$E90,'Ultima mCF Table'!$B$1:$D$1,0))*($F90*AA$11)</f>
        <v>2011.1999999999998</v>
      </c>
      <c r="AB90" s="174">
        <f>INDEX('Ultima mCF Table'!$B$2:$D$92,MATCH('Ultima (Precision)'!$D$6,'Ultima mCF Table'!$A$2:$A$92,0),MATCH('Ultima (Precision)'!$E90,'Ultima mCF Table'!$B$1:$D$1,0))*($F90*AB$11)</f>
        <v>2095</v>
      </c>
      <c r="AC90" s="174">
        <f>INDEX('Ultima mCF Table'!$B$2:$D$92,MATCH('Ultima (Precision)'!$D$6,'Ultima mCF Table'!$A$2:$A$92,0),MATCH('Ultima (Precision)'!$E90,'Ultima mCF Table'!$B$1:$D$1,0))*($F90*AC$11)</f>
        <v>2178.8000000000002</v>
      </c>
      <c r="AD90" s="178">
        <f>INDEX('Ultima mCF Table'!$B$2:$D$92,MATCH('Ultima (Precision)'!$D$6,'Ultima mCF Table'!$A$2:$A$92,0),MATCH('Ultima (Precision)'!$E90,'Ultima mCF Table'!$B$1:$D$1,0))*($F90*AD$11)</f>
        <v>2262.6000000000004</v>
      </c>
    </row>
    <row r="91" spans="1:30" x14ac:dyDescent="0.2">
      <c r="A91" s="351">
        <v>4</v>
      </c>
      <c r="B91" s="351">
        <v>215</v>
      </c>
      <c r="C91" s="351">
        <v>490</v>
      </c>
      <c r="D91" s="351" t="s">
        <v>68</v>
      </c>
      <c r="E91" s="351" t="s">
        <v>72</v>
      </c>
      <c r="F91" s="352">
        <v>1097</v>
      </c>
      <c r="G91" s="353"/>
      <c r="H91" s="177">
        <f>INDEX('Ultima mCF Table'!$B$2:$D$92,MATCH('Ultima (Precision)'!$D$6,'Ultima mCF Table'!$A$2:$A$92,0),MATCH('Ultima (Precision)'!$E91,'Ultima mCF Table'!$B$1:$D$1,0))*($F91*H$11)</f>
        <v>548.5</v>
      </c>
      <c r="I91" s="174">
        <f>INDEX('Ultima mCF Table'!$B$2:$D$92,MATCH('Ultima (Precision)'!$D$6,'Ultima mCF Table'!$A$2:$A$92,0),MATCH('Ultima (Precision)'!$E91,'Ultima mCF Table'!$B$1:$D$1,0))*($F91*I$11)</f>
        <v>658.19999999999993</v>
      </c>
      <c r="J91" s="174">
        <f>INDEX('Ultima mCF Table'!$B$2:$D$92,MATCH('Ultima (Precision)'!$D$6,'Ultima mCF Table'!$A$2:$A$92,0),MATCH('Ultima (Precision)'!$E91,'Ultima mCF Table'!$B$1:$D$1,0))*($F91*J$11)</f>
        <v>767.9</v>
      </c>
      <c r="K91" s="174">
        <f>INDEX('Ultima mCF Table'!$B$2:$D$92,MATCH('Ultima (Precision)'!$D$6,'Ultima mCF Table'!$A$2:$A$92,0),MATCH('Ultima (Precision)'!$E91,'Ultima mCF Table'!$B$1:$D$1,0))*($F91*K$11)</f>
        <v>877.6</v>
      </c>
      <c r="L91" s="174">
        <f>INDEX('Ultima mCF Table'!$B$2:$D$92,MATCH('Ultima (Precision)'!$D$6,'Ultima mCF Table'!$A$2:$A$92,0),MATCH('Ultima (Precision)'!$E91,'Ultima mCF Table'!$B$1:$D$1,0))*($F91*L$11)</f>
        <v>987.30000000000007</v>
      </c>
      <c r="M91" s="174">
        <f>INDEX('Ultima mCF Table'!$B$2:$D$92,MATCH('Ultima (Precision)'!$D$6,'Ultima mCF Table'!$A$2:$A$92,0),MATCH('Ultima (Precision)'!$E91,'Ultima mCF Table'!$B$1:$D$1,0))*($F91*M$11)</f>
        <v>1097</v>
      </c>
      <c r="N91" s="174">
        <f>INDEX('Ultima mCF Table'!$B$2:$D$92,MATCH('Ultima (Precision)'!$D$6,'Ultima mCF Table'!$A$2:$A$92,0),MATCH('Ultima (Precision)'!$E91,'Ultima mCF Table'!$B$1:$D$1,0))*($F91*N$11)</f>
        <v>1206.7</v>
      </c>
      <c r="O91" s="174">
        <f>INDEX('Ultima mCF Table'!$B$2:$D$92,MATCH('Ultima (Precision)'!$D$6,'Ultima mCF Table'!$A$2:$A$92,0),MATCH('Ultima (Precision)'!$E91,'Ultima mCF Table'!$B$1:$D$1,0))*($F91*O$11)</f>
        <v>1316.3999999999999</v>
      </c>
      <c r="P91" s="174">
        <f>INDEX('Ultima mCF Table'!$B$2:$D$92,MATCH('Ultima (Precision)'!$D$6,'Ultima mCF Table'!$A$2:$A$92,0),MATCH('Ultima (Precision)'!$E91,'Ultima mCF Table'!$B$1:$D$1,0))*($F91*P$11)</f>
        <v>1426.1000000000001</v>
      </c>
      <c r="Q91" s="174">
        <f>INDEX('Ultima mCF Table'!$B$2:$D$92,MATCH('Ultima (Precision)'!$D$6,'Ultima mCF Table'!$A$2:$A$92,0),MATCH('Ultima (Precision)'!$E91,'Ultima mCF Table'!$B$1:$D$1,0))*($F91*Q$11)</f>
        <v>1535.8</v>
      </c>
      <c r="R91" s="174">
        <f>INDEX('Ultima mCF Table'!$B$2:$D$92,MATCH('Ultima (Precision)'!$D$6,'Ultima mCF Table'!$A$2:$A$92,0),MATCH('Ultima (Precision)'!$E91,'Ultima mCF Table'!$B$1:$D$1,0))*($F91*R$11)</f>
        <v>1645.5</v>
      </c>
      <c r="S91" s="174">
        <f>INDEX('Ultima mCF Table'!$B$2:$D$92,MATCH('Ultima (Precision)'!$D$6,'Ultima mCF Table'!$A$2:$A$92,0),MATCH('Ultima (Precision)'!$E91,'Ultima mCF Table'!$B$1:$D$1,0))*($F91*S$11)</f>
        <v>1755.2</v>
      </c>
      <c r="T91" s="174">
        <f>INDEX('Ultima mCF Table'!$B$2:$D$92,MATCH('Ultima (Precision)'!$D$6,'Ultima mCF Table'!$A$2:$A$92,0),MATCH('Ultima (Precision)'!$E91,'Ultima mCF Table'!$B$1:$D$1,0))*($F91*T$11)</f>
        <v>1864.8999999999999</v>
      </c>
      <c r="U91" s="174">
        <f>INDEX('Ultima mCF Table'!$B$2:$D$92,MATCH('Ultima (Precision)'!$D$6,'Ultima mCF Table'!$A$2:$A$92,0),MATCH('Ultima (Precision)'!$E91,'Ultima mCF Table'!$B$1:$D$1,0))*($F91*U$11)</f>
        <v>1974.6000000000001</v>
      </c>
      <c r="V91" s="174">
        <f>INDEX('Ultima mCF Table'!$B$2:$D$92,MATCH('Ultima (Precision)'!$D$6,'Ultima mCF Table'!$A$2:$A$92,0),MATCH('Ultima (Precision)'!$E91,'Ultima mCF Table'!$B$1:$D$1,0))*($F91*V$11)</f>
        <v>2084.2999999999997</v>
      </c>
      <c r="W91" s="174">
        <f>INDEX('Ultima mCF Table'!$B$2:$D$92,MATCH('Ultima (Precision)'!$D$6,'Ultima mCF Table'!$A$2:$A$92,0),MATCH('Ultima (Precision)'!$E91,'Ultima mCF Table'!$B$1:$D$1,0))*($F91*W$11)</f>
        <v>2194</v>
      </c>
      <c r="X91" s="174">
        <f>INDEX('Ultima mCF Table'!$B$2:$D$92,MATCH('Ultima (Precision)'!$D$6,'Ultima mCF Table'!$A$2:$A$92,0),MATCH('Ultima (Precision)'!$E91,'Ultima mCF Table'!$B$1:$D$1,0))*($F91*X$11)</f>
        <v>2303.7000000000003</v>
      </c>
      <c r="Y91" s="174">
        <f>INDEX('Ultima mCF Table'!$B$2:$D$92,MATCH('Ultima (Precision)'!$D$6,'Ultima mCF Table'!$A$2:$A$92,0),MATCH('Ultima (Precision)'!$E91,'Ultima mCF Table'!$B$1:$D$1,0))*($F91*Y$11)</f>
        <v>2413.4</v>
      </c>
      <c r="Z91" s="174">
        <f>INDEX('Ultima mCF Table'!$B$2:$D$92,MATCH('Ultima (Precision)'!$D$6,'Ultima mCF Table'!$A$2:$A$92,0),MATCH('Ultima (Precision)'!$E91,'Ultima mCF Table'!$B$1:$D$1,0))*($F91*Z$11)</f>
        <v>2523.1</v>
      </c>
      <c r="AA91" s="174">
        <f>INDEX('Ultima mCF Table'!$B$2:$D$92,MATCH('Ultima (Precision)'!$D$6,'Ultima mCF Table'!$A$2:$A$92,0),MATCH('Ultima (Precision)'!$E91,'Ultima mCF Table'!$B$1:$D$1,0))*($F91*AA$11)</f>
        <v>2632.7999999999997</v>
      </c>
      <c r="AB91" s="174">
        <f>INDEX('Ultima mCF Table'!$B$2:$D$92,MATCH('Ultima (Precision)'!$D$6,'Ultima mCF Table'!$A$2:$A$92,0),MATCH('Ultima (Precision)'!$E91,'Ultima mCF Table'!$B$1:$D$1,0))*($F91*AB$11)</f>
        <v>2742.5</v>
      </c>
      <c r="AC91" s="174">
        <f>INDEX('Ultima mCF Table'!$B$2:$D$92,MATCH('Ultima (Precision)'!$D$6,'Ultima mCF Table'!$A$2:$A$92,0),MATCH('Ultima (Precision)'!$E91,'Ultima mCF Table'!$B$1:$D$1,0))*($F91*AC$11)</f>
        <v>2852.2000000000003</v>
      </c>
      <c r="AD91" s="178">
        <f>INDEX('Ultima mCF Table'!$B$2:$D$92,MATCH('Ultima (Precision)'!$D$6,'Ultima mCF Table'!$A$2:$A$92,0),MATCH('Ultima (Precision)'!$E91,'Ultima mCF Table'!$B$1:$D$1,0))*($F91*AD$11)</f>
        <v>2961.9</v>
      </c>
    </row>
    <row r="92" spans="1:30" x14ac:dyDescent="0.2">
      <c r="A92" s="351">
        <v>4</v>
      </c>
      <c r="B92" s="351">
        <v>288</v>
      </c>
      <c r="C92" s="351">
        <v>560</v>
      </c>
      <c r="D92" s="351" t="s">
        <v>65</v>
      </c>
      <c r="E92" s="351" t="s">
        <v>72</v>
      </c>
      <c r="F92" s="352">
        <v>479</v>
      </c>
      <c r="G92" s="353"/>
      <c r="H92" s="177">
        <f>INDEX('Ultima mCF Table'!$B$2:$D$92,MATCH('Ultima (Precision)'!$D$6,'Ultima mCF Table'!$A$2:$A$92,0),MATCH('Ultima (Precision)'!$E92,'Ultima mCF Table'!$B$1:$D$1,0))*($F92*H$11)</f>
        <v>239.5</v>
      </c>
      <c r="I92" s="174">
        <f>INDEX('Ultima mCF Table'!$B$2:$D$92,MATCH('Ultima (Precision)'!$D$6,'Ultima mCF Table'!$A$2:$A$92,0),MATCH('Ultima (Precision)'!$E92,'Ultima mCF Table'!$B$1:$D$1,0))*($F92*I$11)</f>
        <v>287.39999999999998</v>
      </c>
      <c r="J92" s="174">
        <f>INDEX('Ultima mCF Table'!$B$2:$D$92,MATCH('Ultima (Precision)'!$D$6,'Ultima mCF Table'!$A$2:$A$92,0),MATCH('Ultima (Precision)'!$E92,'Ultima mCF Table'!$B$1:$D$1,0))*($F92*J$11)</f>
        <v>335.29999999999995</v>
      </c>
      <c r="K92" s="174">
        <f>INDEX('Ultima mCF Table'!$B$2:$D$92,MATCH('Ultima (Precision)'!$D$6,'Ultima mCF Table'!$A$2:$A$92,0),MATCH('Ultima (Precision)'!$E92,'Ultima mCF Table'!$B$1:$D$1,0))*($F92*K$11)</f>
        <v>383.20000000000005</v>
      </c>
      <c r="L92" s="174">
        <f>INDEX('Ultima mCF Table'!$B$2:$D$92,MATCH('Ultima (Precision)'!$D$6,'Ultima mCF Table'!$A$2:$A$92,0),MATCH('Ultima (Precision)'!$E92,'Ultima mCF Table'!$B$1:$D$1,0))*($F92*L$11)</f>
        <v>431.1</v>
      </c>
      <c r="M92" s="174">
        <f>INDEX('Ultima mCF Table'!$B$2:$D$92,MATCH('Ultima (Precision)'!$D$6,'Ultima mCF Table'!$A$2:$A$92,0),MATCH('Ultima (Precision)'!$E92,'Ultima mCF Table'!$B$1:$D$1,0))*($F92*M$11)</f>
        <v>479</v>
      </c>
      <c r="N92" s="174">
        <f>INDEX('Ultima mCF Table'!$B$2:$D$92,MATCH('Ultima (Precision)'!$D$6,'Ultima mCF Table'!$A$2:$A$92,0),MATCH('Ultima (Precision)'!$E92,'Ultima mCF Table'!$B$1:$D$1,0))*($F92*N$11)</f>
        <v>526.90000000000009</v>
      </c>
      <c r="O92" s="174">
        <f>INDEX('Ultima mCF Table'!$B$2:$D$92,MATCH('Ultima (Precision)'!$D$6,'Ultima mCF Table'!$A$2:$A$92,0),MATCH('Ultima (Precision)'!$E92,'Ultima mCF Table'!$B$1:$D$1,0))*($F92*O$11)</f>
        <v>574.79999999999995</v>
      </c>
      <c r="P92" s="174">
        <f>INDEX('Ultima mCF Table'!$B$2:$D$92,MATCH('Ultima (Precision)'!$D$6,'Ultima mCF Table'!$A$2:$A$92,0),MATCH('Ultima (Precision)'!$E92,'Ultima mCF Table'!$B$1:$D$1,0))*($F92*P$11)</f>
        <v>622.70000000000005</v>
      </c>
      <c r="Q92" s="174">
        <f>INDEX('Ultima mCF Table'!$B$2:$D$92,MATCH('Ultima (Precision)'!$D$6,'Ultima mCF Table'!$A$2:$A$92,0),MATCH('Ultima (Precision)'!$E92,'Ultima mCF Table'!$B$1:$D$1,0))*($F92*Q$11)</f>
        <v>670.59999999999991</v>
      </c>
      <c r="R92" s="174">
        <f>INDEX('Ultima mCF Table'!$B$2:$D$92,MATCH('Ultima (Precision)'!$D$6,'Ultima mCF Table'!$A$2:$A$92,0),MATCH('Ultima (Precision)'!$E92,'Ultima mCF Table'!$B$1:$D$1,0))*($F92*R$11)</f>
        <v>718.5</v>
      </c>
      <c r="S92" s="174">
        <f>INDEX('Ultima mCF Table'!$B$2:$D$92,MATCH('Ultima (Precision)'!$D$6,'Ultima mCF Table'!$A$2:$A$92,0),MATCH('Ultima (Precision)'!$E92,'Ultima mCF Table'!$B$1:$D$1,0))*($F92*S$11)</f>
        <v>766.40000000000009</v>
      </c>
      <c r="T92" s="174">
        <f>INDEX('Ultima mCF Table'!$B$2:$D$92,MATCH('Ultima (Precision)'!$D$6,'Ultima mCF Table'!$A$2:$A$92,0),MATCH('Ultima (Precision)'!$E92,'Ultima mCF Table'!$B$1:$D$1,0))*($F92*T$11)</f>
        <v>814.3</v>
      </c>
      <c r="U92" s="174">
        <f>INDEX('Ultima mCF Table'!$B$2:$D$92,MATCH('Ultima (Precision)'!$D$6,'Ultima mCF Table'!$A$2:$A$92,0),MATCH('Ultima (Precision)'!$E92,'Ultima mCF Table'!$B$1:$D$1,0))*($F92*U$11)</f>
        <v>862.2</v>
      </c>
      <c r="V92" s="174">
        <f>INDEX('Ultima mCF Table'!$B$2:$D$92,MATCH('Ultima (Precision)'!$D$6,'Ultima mCF Table'!$A$2:$A$92,0),MATCH('Ultima (Precision)'!$E92,'Ultima mCF Table'!$B$1:$D$1,0))*($F92*V$11)</f>
        <v>910.09999999999991</v>
      </c>
      <c r="W92" s="174">
        <f>INDEX('Ultima mCF Table'!$B$2:$D$92,MATCH('Ultima (Precision)'!$D$6,'Ultima mCF Table'!$A$2:$A$92,0),MATCH('Ultima (Precision)'!$E92,'Ultima mCF Table'!$B$1:$D$1,0))*($F92*W$11)</f>
        <v>958</v>
      </c>
      <c r="X92" s="174">
        <f>INDEX('Ultima mCF Table'!$B$2:$D$92,MATCH('Ultima (Precision)'!$D$6,'Ultima mCF Table'!$A$2:$A$92,0),MATCH('Ultima (Precision)'!$E92,'Ultima mCF Table'!$B$1:$D$1,0))*($F92*X$11)</f>
        <v>1005.9000000000001</v>
      </c>
      <c r="Y92" s="174">
        <f>INDEX('Ultima mCF Table'!$B$2:$D$92,MATCH('Ultima (Precision)'!$D$6,'Ultima mCF Table'!$A$2:$A$92,0),MATCH('Ultima (Precision)'!$E92,'Ultima mCF Table'!$B$1:$D$1,0))*($F92*Y$11)</f>
        <v>1053.8000000000002</v>
      </c>
      <c r="Z92" s="174">
        <f>INDEX('Ultima mCF Table'!$B$2:$D$92,MATCH('Ultima (Precision)'!$D$6,'Ultima mCF Table'!$A$2:$A$92,0),MATCH('Ultima (Precision)'!$E92,'Ultima mCF Table'!$B$1:$D$1,0))*($F92*Z$11)</f>
        <v>1101.6999999999998</v>
      </c>
      <c r="AA92" s="174">
        <f>INDEX('Ultima mCF Table'!$B$2:$D$92,MATCH('Ultima (Precision)'!$D$6,'Ultima mCF Table'!$A$2:$A$92,0),MATCH('Ultima (Precision)'!$E92,'Ultima mCF Table'!$B$1:$D$1,0))*($F92*AA$11)</f>
        <v>1149.5999999999999</v>
      </c>
      <c r="AB92" s="174">
        <f>INDEX('Ultima mCF Table'!$B$2:$D$92,MATCH('Ultima (Precision)'!$D$6,'Ultima mCF Table'!$A$2:$A$92,0),MATCH('Ultima (Precision)'!$E92,'Ultima mCF Table'!$B$1:$D$1,0))*($F92*AB$11)</f>
        <v>1197.5</v>
      </c>
      <c r="AC92" s="174">
        <f>INDEX('Ultima mCF Table'!$B$2:$D$92,MATCH('Ultima (Precision)'!$D$6,'Ultima mCF Table'!$A$2:$A$92,0),MATCH('Ultima (Precision)'!$E92,'Ultima mCF Table'!$B$1:$D$1,0))*($F92*AC$11)</f>
        <v>1245.4000000000001</v>
      </c>
      <c r="AD92" s="178">
        <f>INDEX('Ultima mCF Table'!$B$2:$D$92,MATCH('Ultima (Precision)'!$D$6,'Ultima mCF Table'!$A$2:$A$92,0),MATCH('Ultima (Precision)'!$E92,'Ultima mCF Table'!$B$1:$D$1,0))*($F92*AD$11)</f>
        <v>1293.3000000000002</v>
      </c>
    </row>
    <row r="93" spans="1:30" x14ac:dyDescent="0.2">
      <c r="A93" s="351">
        <v>4</v>
      </c>
      <c r="B93" s="351">
        <v>288</v>
      </c>
      <c r="C93" s="351">
        <v>560</v>
      </c>
      <c r="D93" s="351" t="s">
        <v>66</v>
      </c>
      <c r="E93" s="351" t="s">
        <v>72</v>
      </c>
      <c r="F93" s="352">
        <v>660</v>
      </c>
      <c r="G93" s="353"/>
      <c r="H93" s="177">
        <f>INDEX('Ultima mCF Table'!$B$2:$D$92,MATCH('Ultima (Precision)'!$D$6,'Ultima mCF Table'!$A$2:$A$92,0),MATCH('Ultima (Precision)'!$E93,'Ultima mCF Table'!$B$1:$D$1,0))*($F93*H$11)</f>
        <v>330</v>
      </c>
      <c r="I93" s="174">
        <f>INDEX('Ultima mCF Table'!$B$2:$D$92,MATCH('Ultima (Precision)'!$D$6,'Ultima mCF Table'!$A$2:$A$92,0),MATCH('Ultima (Precision)'!$E93,'Ultima mCF Table'!$B$1:$D$1,0))*($F93*I$11)</f>
        <v>396</v>
      </c>
      <c r="J93" s="174">
        <f>INDEX('Ultima mCF Table'!$B$2:$D$92,MATCH('Ultima (Precision)'!$D$6,'Ultima mCF Table'!$A$2:$A$92,0),MATCH('Ultima (Precision)'!$E93,'Ultima mCF Table'!$B$1:$D$1,0))*($F93*J$11)</f>
        <v>461.99999999999994</v>
      </c>
      <c r="K93" s="174">
        <f>INDEX('Ultima mCF Table'!$B$2:$D$92,MATCH('Ultima (Precision)'!$D$6,'Ultima mCF Table'!$A$2:$A$92,0),MATCH('Ultima (Precision)'!$E93,'Ultima mCF Table'!$B$1:$D$1,0))*($F93*K$11)</f>
        <v>528</v>
      </c>
      <c r="L93" s="174">
        <f>INDEX('Ultima mCF Table'!$B$2:$D$92,MATCH('Ultima (Precision)'!$D$6,'Ultima mCF Table'!$A$2:$A$92,0),MATCH('Ultima (Precision)'!$E93,'Ultima mCF Table'!$B$1:$D$1,0))*($F93*L$11)</f>
        <v>594</v>
      </c>
      <c r="M93" s="174">
        <f>INDEX('Ultima mCF Table'!$B$2:$D$92,MATCH('Ultima (Precision)'!$D$6,'Ultima mCF Table'!$A$2:$A$92,0),MATCH('Ultima (Precision)'!$E93,'Ultima mCF Table'!$B$1:$D$1,0))*($F93*M$11)</f>
        <v>660</v>
      </c>
      <c r="N93" s="174">
        <f>INDEX('Ultima mCF Table'!$B$2:$D$92,MATCH('Ultima (Precision)'!$D$6,'Ultima mCF Table'!$A$2:$A$92,0),MATCH('Ultima (Precision)'!$E93,'Ultima mCF Table'!$B$1:$D$1,0))*($F93*N$11)</f>
        <v>726.00000000000011</v>
      </c>
      <c r="O93" s="174">
        <f>INDEX('Ultima mCF Table'!$B$2:$D$92,MATCH('Ultima (Precision)'!$D$6,'Ultima mCF Table'!$A$2:$A$92,0),MATCH('Ultima (Precision)'!$E93,'Ultima mCF Table'!$B$1:$D$1,0))*($F93*O$11)</f>
        <v>792</v>
      </c>
      <c r="P93" s="174">
        <f>INDEX('Ultima mCF Table'!$B$2:$D$92,MATCH('Ultima (Precision)'!$D$6,'Ultima mCF Table'!$A$2:$A$92,0),MATCH('Ultima (Precision)'!$E93,'Ultima mCF Table'!$B$1:$D$1,0))*($F93*P$11)</f>
        <v>858</v>
      </c>
      <c r="Q93" s="174">
        <f>INDEX('Ultima mCF Table'!$B$2:$D$92,MATCH('Ultima (Precision)'!$D$6,'Ultima mCF Table'!$A$2:$A$92,0),MATCH('Ultima (Precision)'!$E93,'Ultima mCF Table'!$B$1:$D$1,0))*($F93*Q$11)</f>
        <v>923.99999999999989</v>
      </c>
      <c r="R93" s="174">
        <f>INDEX('Ultima mCF Table'!$B$2:$D$92,MATCH('Ultima (Precision)'!$D$6,'Ultima mCF Table'!$A$2:$A$92,0),MATCH('Ultima (Precision)'!$E93,'Ultima mCF Table'!$B$1:$D$1,0))*($F93*R$11)</f>
        <v>990</v>
      </c>
      <c r="S93" s="174">
        <f>INDEX('Ultima mCF Table'!$B$2:$D$92,MATCH('Ultima (Precision)'!$D$6,'Ultima mCF Table'!$A$2:$A$92,0),MATCH('Ultima (Precision)'!$E93,'Ultima mCF Table'!$B$1:$D$1,0))*($F93*S$11)</f>
        <v>1056</v>
      </c>
      <c r="T93" s="174">
        <f>INDEX('Ultima mCF Table'!$B$2:$D$92,MATCH('Ultima (Precision)'!$D$6,'Ultima mCF Table'!$A$2:$A$92,0),MATCH('Ultima (Precision)'!$E93,'Ultima mCF Table'!$B$1:$D$1,0))*($F93*T$11)</f>
        <v>1122</v>
      </c>
      <c r="U93" s="174">
        <f>INDEX('Ultima mCF Table'!$B$2:$D$92,MATCH('Ultima (Precision)'!$D$6,'Ultima mCF Table'!$A$2:$A$92,0),MATCH('Ultima (Precision)'!$E93,'Ultima mCF Table'!$B$1:$D$1,0))*($F93*U$11)</f>
        <v>1188</v>
      </c>
      <c r="V93" s="174">
        <f>INDEX('Ultima mCF Table'!$B$2:$D$92,MATCH('Ultima (Precision)'!$D$6,'Ultima mCF Table'!$A$2:$A$92,0),MATCH('Ultima (Precision)'!$E93,'Ultima mCF Table'!$B$1:$D$1,0))*($F93*V$11)</f>
        <v>1254</v>
      </c>
      <c r="W93" s="174">
        <f>INDEX('Ultima mCF Table'!$B$2:$D$92,MATCH('Ultima (Precision)'!$D$6,'Ultima mCF Table'!$A$2:$A$92,0),MATCH('Ultima (Precision)'!$E93,'Ultima mCF Table'!$B$1:$D$1,0))*($F93*W$11)</f>
        <v>1320</v>
      </c>
      <c r="X93" s="174">
        <f>INDEX('Ultima mCF Table'!$B$2:$D$92,MATCH('Ultima (Precision)'!$D$6,'Ultima mCF Table'!$A$2:$A$92,0),MATCH('Ultima (Precision)'!$E93,'Ultima mCF Table'!$B$1:$D$1,0))*($F93*X$11)</f>
        <v>1386</v>
      </c>
      <c r="Y93" s="174">
        <f>INDEX('Ultima mCF Table'!$B$2:$D$92,MATCH('Ultima (Precision)'!$D$6,'Ultima mCF Table'!$A$2:$A$92,0),MATCH('Ultima (Precision)'!$E93,'Ultima mCF Table'!$B$1:$D$1,0))*($F93*Y$11)</f>
        <v>1452.0000000000002</v>
      </c>
      <c r="Z93" s="174">
        <f>INDEX('Ultima mCF Table'!$B$2:$D$92,MATCH('Ultima (Precision)'!$D$6,'Ultima mCF Table'!$A$2:$A$92,0),MATCH('Ultima (Precision)'!$E93,'Ultima mCF Table'!$B$1:$D$1,0))*($F93*Z$11)</f>
        <v>1517.9999999999998</v>
      </c>
      <c r="AA93" s="174">
        <f>INDEX('Ultima mCF Table'!$B$2:$D$92,MATCH('Ultima (Precision)'!$D$6,'Ultima mCF Table'!$A$2:$A$92,0),MATCH('Ultima (Precision)'!$E93,'Ultima mCF Table'!$B$1:$D$1,0))*($F93*AA$11)</f>
        <v>1584</v>
      </c>
      <c r="AB93" s="174">
        <f>INDEX('Ultima mCF Table'!$B$2:$D$92,MATCH('Ultima (Precision)'!$D$6,'Ultima mCF Table'!$A$2:$A$92,0),MATCH('Ultima (Precision)'!$E93,'Ultima mCF Table'!$B$1:$D$1,0))*($F93*AB$11)</f>
        <v>1650</v>
      </c>
      <c r="AC93" s="174">
        <f>INDEX('Ultima mCF Table'!$B$2:$D$92,MATCH('Ultima (Precision)'!$D$6,'Ultima mCF Table'!$A$2:$A$92,0),MATCH('Ultima (Precision)'!$E93,'Ultima mCF Table'!$B$1:$D$1,0))*($F93*AC$11)</f>
        <v>1716</v>
      </c>
      <c r="AD93" s="178">
        <f>INDEX('Ultima mCF Table'!$B$2:$D$92,MATCH('Ultima (Precision)'!$D$6,'Ultima mCF Table'!$A$2:$A$92,0),MATCH('Ultima (Precision)'!$E93,'Ultima mCF Table'!$B$1:$D$1,0))*($F93*AD$11)</f>
        <v>1782.0000000000002</v>
      </c>
    </row>
    <row r="94" spans="1:30" x14ac:dyDescent="0.2">
      <c r="A94" s="351">
        <v>4</v>
      </c>
      <c r="B94" s="351">
        <v>288</v>
      </c>
      <c r="C94" s="351">
        <v>560</v>
      </c>
      <c r="D94" s="351" t="s">
        <v>67</v>
      </c>
      <c r="E94" s="351" t="s">
        <v>72</v>
      </c>
      <c r="F94" s="352">
        <v>1051</v>
      </c>
      <c r="G94" s="353"/>
      <c r="H94" s="177">
        <f>INDEX('Ultima mCF Table'!$B$2:$D$92,MATCH('Ultima (Precision)'!$D$6,'Ultima mCF Table'!$A$2:$A$92,0),MATCH('Ultima (Precision)'!$E94,'Ultima mCF Table'!$B$1:$D$1,0))*($F94*H$11)</f>
        <v>525.5</v>
      </c>
      <c r="I94" s="174">
        <f>INDEX('Ultima mCF Table'!$B$2:$D$92,MATCH('Ultima (Precision)'!$D$6,'Ultima mCF Table'!$A$2:$A$92,0),MATCH('Ultima (Precision)'!$E94,'Ultima mCF Table'!$B$1:$D$1,0))*($F94*I$11)</f>
        <v>630.6</v>
      </c>
      <c r="J94" s="174">
        <f>INDEX('Ultima mCF Table'!$B$2:$D$92,MATCH('Ultima (Precision)'!$D$6,'Ultima mCF Table'!$A$2:$A$92,0),MATCH('Ultima (Precision)'!$E94,'Ultima mCF Table'!$B$1:$D$1,0))*($F94*J$11)</f>
        <v>735.69999999999993</v>
      </c>
      <c r="K94" s="174">
        <f>INDEX('Ultima mCF Table'!$B$2:$D$92,MATCH('Ultima (Precision)'!$D$6,'Ultima mCF Table'!$A$2:$A$92,0),MATCH('Ultima (Precision)'!$E94,'Ultima mCF Table'!$B$1:$D$1,0))*($F94*K$11)</f>
        <v>840.80000000000007</v>
      </c>
      <c r="L94" s="174">
        <f>INDEX('Ultima mCF Table'!$B$2:$D$92,MATCH('Ultima (Precision)'!$D$6,'Ultima mCF Table'!$A$2:$A$92,0),MATCH('Ultima (Precision)'!$E94,'Ultima mCF Table'!$B$1:$D$1,0))*($F94*L$11)</f>
        <v>945.9</v>
      </c>
      <c r="M94" s="174">
        <f>INDEX('Ultima mCF Table'!$B$2:$D$92,MATCH('Ultima (Precision)'!$D$6,'Ultima mCF Table'!$A$2:$A$92,0),MATCH('Ultima (Precision)'!$E94,'Ultima mCF Table'!$B$1:$D$1,0))*($F94*M$11)</f>
        <v>1051</v>
      </c>
      <c r="N94" s="174">
        <f>INDEX('Ultima mCF Table'!$B$2:$D$92,MATCH('Ultima (Precision)'!$D$6,'Ultima mCF Table'!$A$2:$A$92,0),MATCH('Ultima (Precision)'!$E94,'Ultima mCF Table'!$B$1:$D$1,0))*($F94*N$11)</f>
        <v>1156.1000000000001</v>
      </c>
      <c r="O94" s="174">
        <f>INDEX('Ultima mCF Table'!$B$2:$D$92,MATCH('Ultima (Precision)'!$D$6,'Ultima mCF Table'!$A$2:$A$92,0),MATCH('Ultima (Precision)'!$E94,'Ultima mCF Table'!$B$1:$D$1,0))*($F94*O$11)</f>
        <v>1261.2</v>
      </c>
      <c r="P94" s="174">
        <f>INDEX('Ultima mCF Table'!$B$2:$D$92,MATCH('Ultima (Precision)'!$D$6,'Ultima mCF Table'!$A$2:$A$92,0),MATCH('Ultima (Precision)'!$E94,'Ultima mCF Table'!$B$1:$D$1,0))*($F94*P$11)</f>
        <v>1366.3</v>
      </c>
      <c r="Q94" s="174">
        <f>INDEX('Ultima mCF Table'!$B$2:$D$92,MATCH('Ultima (Precision)'!$D$6,'Ultima mCF Table'!$A$2:$A$92,0),MATCH('Ultima (Precision)'!$E94,'Ultima mCF Table'!$B$1:$D$1,0))*($F94*Q$11)</f>
        <v>1471.3999999999999</v>
      </c>
      <c r="R94" s="174">
        <f>INDEX('Ultima mCF Table'!$B$2:$D$92,MATCH('Ultima (Precision)'!$D$6,'Ultima mCF Table'!$A$2:$A$92,0),MATCH('Ultima (Precision)'!$E94,'Ultima mCF Table'!$B$1:$D$1,0))*($F94*R$11)</f>
        <v>1576.5</v>
      </c>
      <c r="S94" s="174">
        <f>INDEX('Ultima mCF Table'!$B$2:$D$92,MATCH('Ultima (Precision)'!$D$6,'Ultima mCF Table'!$A$2:$A$92,0),MATCH('Ultima (Precision)'!$E94,'Ultima mCF Table'!$B$1:$D$1,0))*($F94*S$11)</f>
        <v>1681.6000000000001</v>
      </c>
      <c r="T94" s="174">
        <f>INDEX('Ultima mCF Table'!$B$2:$D$92,MATCH('Ultima (Precision)'!$D$6,'Ultima mCF Table'!$A$2:$A$92,0),MATCH('Ultima (Precision)'!$E94,'Ultima mCF Table'!$B$1:$D$1,0))*($F94*T$11)</f>
        <v>1786.7</v>
      </c>
      <c r="U94" s="174">
        <f>INDEX('Ultima mCF Table'!$B$2:$D$92,MATCH('Ultima (Precision)'!$D$6,'Ultima mCF Table'!$A$2:$A$92,0),MATCH('Ultima (Precision)'!$E94,'Ultima mCF Table'!$B$1:$D$1,0))*($F94*U$11)</f>
        <v>1891.8</v>
      </c>
      <c r="V94" s="174">
        <f>INDEX('Ultima mCF Table'!$B$2:$D$92,MATCH('Ultima (Precision)'!$D$6,'Ultima mCF Table'!$A$2:$A$92,0),MATCH('Ultima (Precision)'!$E94,'Ultima mCF Table'!$B$1:$D$1,0))*($F94*V$11)</f>
        <v>1996.8999999999999</v>
      </c>
      <c r="W94" s="174">
        <f>INDEX('Ultima mCF Table'!$B$2:$D$92,MATCH('Ultima (Precision)'!$D$6,'Ultima mCF Table'!$A$2:$A$92,0),MATCH('Ultima (Precision)'!$E94,'Ultima mCF Table'!$B$1:$D$1,0))*($F94*W$11)</f>
        <v>2102</v>
      </c>
      <c r="X94" s="174">
        <f>INDEX('Ultima mCF Table'!$B$2:$D$92,MATCH('Ultima (Precision)'!$D$6,'Ultima mCF Table'!$A$2:$A$92,0),MATCH('Ultima (Precision)'!$E94,'Ultima mCF Table'!$B$1:$D$1,0))*($F94*X$11)</f>
        <v>2207.1</v>
      </c>
      <c r="Y94" s="174">
        <f>INDEX('Ultima mCF Table'!$B$2:$D$92,MATCH('Ultima (Precision)'!$D$6,'Ultima mCF Table'!$A$2:$A$92,0),MATCH('Ultima (Precision)'!$E94,'Ultima mCF Table'!$B$1:$D$1,0))*($F94*Y$11)</f>
        <v>2312.2000000000003</v>
      </c>
      <c r="Z94" s="174">
        <f>INDEX('Ultima mCF Table'!$B$2:$D$92,MATCH('Ultima (Precision)'!$D$6,'Ultima mCF Table'!$A$2:$A$92,0),MATCH('Ultima (Precision)'!$E94,'Ultima mCF Table'!$B$1:$D$1,0))*($F94*Z$11)</f>
        <v>2417.2999999999997</v>
      </c>
      <c r="AA94" s="174">
        <f>INDEX('Ultima mCF Table'!$B$2:$D$92,MATCH('Ultima (Precision)'!$D$6,'Ultima mCF Table'!$A$2:$A$92,0),MATCH('Ultima (Precision)'!$E94,'Ultima mCF Table'!$B$1:$D$1,0))*($F94*AA$11)</f>
        <v>2522.4</v>
      </c>
      <c r="AB94" s="174">
        <f>INDEX('Ultima mCF Table'!$B$2:$D$92,MATCH('Ultima (Precision)'!$D$6,'Ultima mCF Table'!$A$2:$A$92,0),MATCH('Ultima (Precision)'!$E94,'Ultima mCF Table'!$B$1:$D$1,0))*($F94*AB$11)</f>
        <v>2627.5</v>
      </c>
      <c r="AC94" s="174">
        <f>INDEX('Ultima mCF Table'!$B$2:$D$92,MATCH('Ultima (Precision)'!$D$6,'Ultima mCF Table'!$A$2:$A$92,0),MATCH('Ultima (Precision)'!$E94,'Ultima mCF Table'!$B$1:$D$1,0))*($F94*AC$11)</f>
        <v>2732.6</v>
      </c>
      <c r="AD94" s="178">
        <f>INDEX('Ultima mCF Table'!$B$2:$D$92,MATCH('Ultima (Precision)'!$D$6,'Ultima mCF Table'!$A$2:$A$92,0),MATCH('Ultima (Precision)'!$E94,'Ultima mCF Table'!$B$1:$D$1,0))*($F94*AD$11)</f>
        <v>2837.7000000000003</v>
      </c>
    </row>
    <row r="95" spans="1:30" x14ac:dyDescent="0.2">
      <c r="A95" s="351">
        <v>4</v>
      </c>
      <c r="B95" s="351">
        <v>288</v>
      </c>
      <c r="C95" s="351">
        <v>560</v>
      </c>
      <c r="D95" s="351" t="s">
        <v>68</v>
      </c>
      <c r="E95" s="351" t="s">
        <v>72</v>
      </c>
      <c r="F95" s="352">
        <v>1375</v>
      </c>
      <c r="G95" s="353"/>
      <c r="H95" s="177">
        <f>INDEX('Ultima mCF Table'!$B$2:$D$92,MATCH('Ultima (Precision)'!$D$6,'Ultima mCF Table'!$A$2:$A$92,0),MATCH('Ultima (Precision)'!$E95,'Ultima mCF Table'!$B$1:$D$1,0))*($F95*H$11)</f>
        <v>687.5</v>
      </c>
      <c r="I95" s="174">
        <f>INDEX('Ultima mCF Table'!$B$2:$D$92,MATCH('Ultima (Precision)'!$D$6,'Ultima mCF Table'!$A$2:$A$92,0),MATCH('Ultima (Precision)'!$E95,'Ultima mCF Table'!$B$1:$D$1,0))*($F95*I$11)</f>
        <v>825</v>
      </c>
      <c r="J95" s="174">
        <f>INDEX('Ultima mCF Table'!$B$2:$D$92,MATCH('Ultima (Precision)'!$D$6,'Ultima mCF Table'!$A$2:$A$92,0),MATCH('Ultima (Precision)'!$E95,'Ultima mCF Table'!$B$1:$D$1,0))*($F95*J$11)</f>
        <v>962.49999999999989</v>
      </c>
      <c r="K95" s="174">
        <f>INDEX('Ultima mCF Table'!$B$2:$D$92,MATCH('Ultima (Precision)'!$D$6,'Ultima mCF Table'!$A$2:$A$92,0),MATCH('Ultima (Precision)'!$E95,'Ultima mCF Table'!$B$1:$D$1,0))*($F95*K$11)</f>
        <v>1100</v>
      </c>
      <c r="L95" s="174">
        <f>INDEX('Ultima mCF Table'!$B$2:$D$92,MATCH('Ultima (Precision)'!$D$6,'Ultima mCF Table'!$A$2:$A$92,0),MATCH('Ultima (Precision)'!$E95,'Ultima mCF Table'!$B$1:$D$1,0))*($F95*L$11)</f>
        <v>1237.5</v>
      </c>
      <c r="M95" s="174">
        <f>INDEX('Ultima mCF Table'!$B$2:$D$92,MATCH('Ultima (Precision)'!$D$6,'Ultima mCF Table'!$A$2:$A$92,0),MATCH('Ultima (Precision)'!$E95,'Ultima mCF Table'!$B$1:$D$1,0))*($F95*M$11)</f>
        <v>1375</v>
      </c>
      <c r="N95" s="174">
        <f>INDEX('Ultima mCF Table'!$B$2:$D$92,MATCH('Ultima (Precision)'!$D$6,'Ultima mCF Table'!$A$2:$A$92,0),MATCH('Ultima (Precision)'!$E95,'Ultima mCF Table'!$B$1:$D$1,0))*($F95*N$11)</f>
        <v>1512.5000000000002</v>
      </c>
      <c r="O95" s="174">
        <f>INDEX('Ultima mCF Table'!$B$2:$D$92,MATCH('Ultima (Precision)'!$D$6,'Ultima mCF Table'!$A$2:$A$92,0),MATCH('Ultima (Precision)'!$E95,'Ultima mCF Table'!$B$1:$D$1,0))*($F95*O$11)</f>
        <v>1650</v>
      </c>
      <c r="P95" s="174">
        <f>INDEX('Ultima mCF Table'!$B$2:$D$92,MATCH('Ultima (Precision)'!$D$6,'Ultima mCF Table'!$A$2:$A$92,0),MATCH('Ultima (Precision)'!$E95,'Ultima mCF Table'!$B$1:$D$1,0))*($F95*P$11)</f>
        <v>1787.5</v>
      </c>
      <c r="Q95" s="174">
        <f>INDEX('Ultima mCF Table'!$B$2:$D$92,MATCH('Ultima (Precision)'!$D$6,'Ultima mCF Table'!$A$2:$A$92,0),MATCH('Ultima (Precision)'!$E95,'Ultima mCF Table'!$B$1:$D$1,0))*($F95*Q$11)</f>
        <v>1924.9999999999998</v>
      </c>
      <c r="R95" s="174">
        <f>INDEX('Ultima mCF Table'!$B$2:$D$92,MATCH('Ultima (Precision)'!$D$6,'Ultima mCF Table'!$A$2:$A$92,0),MATCH('Ultima (Precision)'!$E95,'Ultima mCF Table'!$B$1:$D$1,0))*($F95*R$11)</f>
        <v>2062.5</v>
      </c>
      <c r="S95" s="174">
        <f>INDEX('Ultima mCF Table'!$B$2:$D$92,MATCH('Ultima (Precision)'!$D$6,'Ultima mCF Table'!$A$2:$A$92,0),MATCH('Ultima (Precision)'!$E95,'Ultima mCF Table'!$B$1:$D$1,0))*($F95*S$11)</f>
        <v>2200</v>
      </c>
      <c r="T95" s="174">
        <f>INDEX('Ultima mCF Table'!$B$2:$D$92,MATCH('Ultima (Precision)'!$D$6,'Ultima mCF Table'!$A$2:$A$92,0),MATCH('Ultima (Precision)'!$E95,'Ultima mCF Table'!$B$1:$D$1,0))*($F95*T$11)</f>
        <v>2337.5</v>
      </c>
      <c r="U95" s="174">
        <f>INDEX('Ultima mCF Table'!$B$2:$D$92,MATCH('Ultima (Precision)'!$D$6,'Ultima mCF Table'!$A$2:$A$92,0),MATCH('Ultima (Precision)'!$E95,'Ultima mCF Table'!$B$1:$D$1,0))*($F95*U$11)</f>
        <v>2475</v>
      </c>
      <c r="V95" s="174">
        <f>INDEX('Ultima mCF Table'!$B$2:$D$92,MATCH('Ultima (Precision)'!$D$6,'Ultima mCF Table'!$A$2:$A$92,0),MATCH('Ultima (Precision)'!$E95,'Ultima mCF Table'!$B$1:$D$1,0))*($F95*V$11)</f>
        <v>2612.5</v>
      </c>
      <c r="W95" s="174">
        <f>INDEX('Ultima mCF Table'!$B$2:$D$92,MATCH('Ultima (Precision)'!$D$6,'Ultima mCF Table'!$A$2:$A$92,0),MATCH('Ultima (Precision)'!$E95,'Ultima mCF Table'!$B$1:$D$1,0))*($F95*W$11)</f>
        <v>2750</v>
      </c>
      <c r="X95" s="174">
        <f>INDEX('Ultima mCF Table'!$B$2:$D$92,MATCH('Ultima (Precision)'!$D$6,'Ultima mCF Table'!$A$2:$A$92,0),MATCH('Ultima (Precision)'!$E95,'Ultima mCF Table'!$B$1:$D$1,0))*($F95*X$11)</f>
        <v>2887.5</v>
      </c>
      <c r="Y95" s="174">
        <f>INDEX('Ultima mCF Table'!$B$2:$D$92,MATCH('Ultima (Precision)'!$D$6,'Ultima mCF Table'!$A$2:$A$92,0),MATCH('Ultima (Precision)'!$E95,'Ultima mCF Table'!$B$1:$D$1,0))*($F95*Y$11)</f>
        <v>3025.0000000000005</v>
      </c>
      <c r="Z95" s="174">
        <f>INDEX('Ultima mCF Table'!$B$2:$D$92,MATCH('Ultima (Precision)'!$D$6,'Ultima mCF Table'!$A$2:$A$92,0),MATCH('Ultima (Precision)'!$E95,'Ultima mCF Table'!$B$1:$D$1,0))*($F95*Z$11)</f>
        <v>3162.4999999999995</v>
      </c>
      <c r="AA95" s="174">
        <f>INDEX('Ultima mCF Table'!$B$2:$D$92,MATCH('Ultima (Precision)'!$D$6,'Ultima mCF Table'!$A$2:$A$92,0),MATCH('Ultima (Precision)'!$E95,'Ultima mCF Table'!$B$1:$D$1,0))*($F95*AA$11)</f>
        <v>3300</v>
      </c>
      <c r="AB95" s="174">
        <f>INDEX('Ultima mCF Table'!$B$2:$D$92,MATCH('Ultima (Precision)'!$D$6,'Ultima mCF Table'!$A$2:$A$92,0),MATCH('Ultima (Precision)'!$E95,'Ultima mCF Table'!$B$1:$D$1,0))*($F95*AB$11)</f>
        <v>3437.5</v>
      </c>
      <c r="AC95" s="174">
        <f>INDEX('Ultima mCF Table'!$B$2:$D$92,MATCH('Ultima (Precision)'!$D$6,'Ultima mCF Table'!$A$2:$A$92,0),MATCH('Ultima (Precision)'!$E95,'Ultima mCF Table'!$B$1:$D$1,0))*($F95*AC$11)</f>
        <v>3575</v>
      </c>
      <c r="AD95" s="178">
        <f>INDEX('Ultima mCF Table'!$B$2:$D$92,MATCH('Ultima (Precision)'!$D$6,'Ultima mCF Table'!$A$2:$A$92,0),MATCH('Ultima (Precision)'!$E95,'Ultima mCF Table'!$B$1:$D$1,0))*($F95*AD$11)</f>
        <v>3712.5000000000005</v>
      </c>
    </row>
    <row r="96" spans="1:30" x14ac:dyDescent="0.2">
      <c r="A96" s="351">
        <v>4</v>
      </c>
      <c r="B96" s="351">
        <v>360</v>
      </c>
      <c r="C96" s="351">
        <v>630</v>
      </c>
      <c r="D96" s="351" t="s">
        <v>65</v>
      </c>
      <c r="E96" s="351" t="s">
        <v>72</v>
      </c>
      <c r="F96" s="352">
        <v>630</v>
      </c>
      <c r="G96" s="353"/>
      <c r="H96" s="177">
        <f>INDEX('Ultima mCF Table'!$B$2:$D$92,MATCH('Ultima (Precision)'!$D$6,'Ultima mCF Table'!$A$2:$A$92,0),MATCH('Ultima (Precision)'!$E96,'Ultima mCF Table'!$B$1:$D$1,0))*($F96*H$11)</f>
        <v>315</v>
      </c>
      <c r="I96" s="174">
        <f>INDEX('Ultima mCF Table'!$B$2:$D$92,MATCH('Ultima (Precision)'!$D$6,'Ultima mCF Table'!$A$2:$A$92,0),MATCH('Ultima (Precision)'!$E96,'Ultima mCF Table'!$B$1:$D$1,0))*($F96*I$11)</f>
        <v>378</v>
      </c>
      <c r="J96" s="174">
        <f>INDEX('Ultima mCF Table'!$B$2:$D$92,MATCH('Ultima (Precision)'!$D$6,'Ultima mCF Table'!$A$2:$A$92,0),MATCH('Ultima (Precision)'!$E96,'Ultima mCF Table'!$B$1:$D$1,0))*($F96*J$11)</f>
        <v>441</v>
      </c>
      <c r="K96" s="174">
        <f>INDEX('Ultima mCF Table'!$B$2:$D$92,MATCH('Ultima (Precision)'!$D$6,'Ultima mCF Table'!$A$2:$A$92,0),MATCH('Ultima (Precision)'!$E96,'Ultima mCF Table'!$B$1:$D$1,0))*($F96*K$11)</f>
        <v>504</v>
      </c>
      <c r="L96" s="174">
        <f>INDEX('Ultima mCF Table'!$B$2:$D$92,MATCH('Ultima (Precision)'!$D$6,'Ultima mCF Table'!$A$2:$A$92,0),MATCH('Ultima (Precision)'!$E96,'Ultima mCF Table'!$B$1:$D$1,0))*($F96*L$11)</f>
        <v>567</v>
      </c>
      <c r="M96" s="174">
        <f>INDEX('Ultima mCF Table'!$B$2:$D$92,MATCH('Ultima (Precision)'!$D$6,'Ultima mCF Table'!$A$2:$A$92,0),MATCH('Ultima (Precision)'!$E96,'Ultima mCF Table'!$B$1:$D$1,0))*($F96*M$11)</f>
        <v>630</v>
      </c>
      <c r="N96" s="174">
        <f>INDEX('Ultima mCF Table'!$B$2:$D$92,MATCH('Ultima (Precision)'!$D$6,'Ultima mCF Table'!$A$2:$A$92,0),MATCH('Ultima (Precision)'!$E96,'Ultima mCF Table'!$B$1:$D$1,0))*($F96*N$11)</f>
        <v>693</v>
      </c>
      <c r="O96" s="174">
        <f>INDEX('Ultima mCF Table'!$B$2:$D$92,MATCH('Ultima (Precision)'!$D$6,'Ultima mCF Table'!$A$2:$A$92,0),MATCH('Ultima (Precision)'!$E96,'Ultima mCF Table'!$B$1:$D$1,0))*($F96*O$11)</f>
        <v>756</v>
      </c>
      <c r="P96" s="174">
        <f>INDEX('Ultima mCF Table'!$B$2:$D$92,MATCH('Ultima (Precision)'!$D$6,'Ultima mCF Table'!$A$2:$A$92,0),MATCH('Ultima (Precision)'!$E96,'Ultima mCF Table'!$B$1:$D$1,0))*($F96*P$11)</f>
        <v>819</v>
      </c>
      <c r="Q96" s="174">
        <f>INDEX('Ultima mCF Table'!$B$2:$D$92,MATCH('Ultima (Precision)'!$D$6,'Ultima mCF Table'!$A$2:$A$92,0),MATCH('Ultima (Precision)'!$E96,'Ultima mCF Table'!$B$1:$D$1,0))*($F96*Q$11)</f>
        <v>882</v>
      </c>
      <c r="R96" s="174">
        <f>INDEX('Ultima mCF Table'!$B$2:$D$92,MATCH('Ultima (Precision)'!$D$6,'Ultima mCF Table'!$A$2:$A$92,0),MATCH('Ultima (Precision)'!$E96,'Ultima mCF Table'!$B$1:$D$1,0))*($F96*R$11)</f>
        <v>945</v>
      </c>
      <c r="S96" s="174">
        <f>INDEX('Ultima mCF Table'!$B$2:$D$92,MATCH('Ultima (Precision)'!$D$6,'Ultima mCF Table'!$A$2:$A$92,0),MATCH('Ultima (Precision)'!$E96,'Ultima mCF Table'!$B$1:$D$1,0))*($F96*S$11)</f>
        <v>1008</v>
      </c>
      <c r="T96" s="174">
        <f>INDEX('Ultima mCF Table'!$B$2:$D$92,MATCH('Ultima (Precision)'!$D$6,'Ultima mCF Table'!$A$2:$A$92,0),MATCH('Ultima (Precision)'!$E96,'Ultima mCF Table'!$B$1:$D$1,0))*($F96*T$11)</f>
        <v>1071</v>
      </c>
      <c r="U96" s="174">
        <f>INDEX('Ultima mCF Table'!$B$2:$D$92,MATCH('Ultima (Precision)'!$D$6,'Ultima mCF Table'!$A$2:$A$92,0),MATCH('Ultima (Precision)'!$E96,'Ultima mCF Table'!$B$1:$D$1,0))*($F96*U$11)</f>
        <v>1134</v>
      </c>
      <c r="V96" s="174">
        <f>INDEX('Ultima mCF Table'!$B$2:$D$92,MATCH('Ultima (Precision)'!$D$6,'Ultima mCF Table'!$A$2:$A$92,0),MATCH('Ultima (Precision)'!$E96,'Ultima mCF Table'!$B$1:$D$1,0))*($F96*V$11)</f>
        <v>1197</v>
      </c>
      <c r="W96" s="174">
        <f>INDEX('Ultima mCF Table'!$B$2:$D$92,MATCH('Ultima (Precision)'!$D$6,'Ultima mCF Table'!$A$2:$A$92,0),MATCH('Ultima (Precision)'!$E96,'Ultima mCF Table'!$B$1:$D$1,0))*($F96*W$11)</f>
        <v>1260</v>
      </c>
      <c r="X96" s="174">
        <f>INDEX('Ultima mCF Table'!$B$2:$D$92,MATCH('Ultima (Precision)'!$D$6,'Ultima mCF Table'!$A$2:$A$92,0),MATCH('Ultima (Precision)'!$E96,'Ultima mCF Table'!$B$1:$D$1,0))*($F96*X$11)</f>
        <v>1323</v>
      </c>
      <c r="Y96" s="174">
        <f>INDEX('Ultima mCF Table'!$B$2:$D$92,MATCH('Ultima (Precision)'!$D$6,'Ultima mCF Table'!$A$2:$A$92,0),MATCH('Ultima (Precision)'!$E96,'Ultima mCF Table'!$B$1:$D$1,0))*($F96*Y$11)</f>
        <v>1386</v>
      </c>
      <c r="Z96" s="174">
        <f>INDEX('Ultima mCF Table'!$B$2:$D$92,MATCH('Ultima (Precision)'!$D$6,'Ultima mCF Table'!$A$2:$A$92,0),MATCH('Ultima (Precision)'!$E96,'Ultima mCF Table'!$B$1:$D$1,0))*($F96*Z$11)</f>
        <v>1449</v>
      </c>
      <c r="AA96" s="174">
        <f>INDEX('Ultima mCF Table'!$B$2:$D$92,MATCH('Ultima (Precision)'!$D$6,'Ultima mCF Table'!$A$2:$A$92,0),MATCH('Ultima (Precision)'!$E96,'Ultima mCF Table'!$B$1:$D$1,0))*($F96*AA$11)</f>
        <v>1512</v>
      </c>
      <c r="AB96" s="174">
        <f>INDEX('Ultima mCF Table'!$B$2:$D$92,MATCH('Ultima (Precision)'!$D$6,'Ultima mCF Table'!$A$2:$A$92,0),MATCH('Ultima (Precision)'!$E96,'Ultima mCF Table'!$B$1:$D$1,0))*($F96*AB$11)</f>
        <v>1575</v>
      </c>
      <c r="AC96" s="174">
        <f>INDEX('Ultima mCF Table'!$B$2:$D$92,MATCH('Ultima (Precision)'!$D$6,'Ultima mCF Table'!$A$2:$A$92,0),MATCH('Ultima (Precision)'!$E96,'Ultima mCF Table'!$B$1:$D$1,0))*($F96*AC$11)</f>
        <v>1638</v>
      </c>
      <c r="AD96" s="178">
        <f>INDEX('Ultima mCF Table'!$B$2:$D$92,MATCH('Ultima (Precision)'!$D$6,'Ultima mCF Table'!$A$2:$A$92,0),MATCH('Ultima (Precision)'!$E96,'Ultima mCF Table'!$B$1:$D$1,0))*($F96*AD$11)</f>
        <v>1701</v>
      </c>
    </row>
    <row r="97" spans="1:30" x14ac:dyDescent="0.2">
      <c r="A97" s="351">
        <v>4</v>
      </c>
      <c r="B97" s="351">
        <v>360</v>
      </c>
      <c r="C97" s="351">
        <v>630</v>
      </c>
      <c r="D97" s="351" t="s">
        <v>66</v>
      </c>
      <c r="E97" s="351" t="s">
        <v>72</v>
      </c>
      <c r="F97" s="352">
        <v>831</v>
      </c>
      <c r="G97" s="353"/>
      <c r="H97" s="177">
        <f>INDEX('Ultima mCF Table'!$B$2:$D$92,MATCH('Ultima (Precision)'!$D$6,'Ultima mCF Table'!$A$2:$A$92,0),MATCH('Ultima (Precision)'!$E97,'Ultima mCF Table'!$B$1:$D$1,0))*($F97*H$11)</f>
        <v>415.5</v>
      </c>
      <c r="I97" s="174">
        <f>INDEX('Ultima mCF Table'!$B$2:$D$92,MATCH('Ultima (Precision)'!$D$6,'Ultima mCF Table'!$A$2:$A$92,0),MATCH('Ultima (Precision)'!$E97,'Ultima mCF Table'!$B$1:$D$1,0))*($F97*I$11)</f>
        <v>498.59999999999997</v>
      </c>
      <c r="J97" s="174">
        <f>INDEX('Ultima mCF Table'!$B$2:$D$92,MATCH('Ultima (Precision)'!$D$6,'Ultima mCF Table'!$A$2:$A$92,0),MATCH('Ultima (Precision)'!$E97,'Ultima mCF Table'!$B$1:$D$1,0))*($F97*J$11)</f>
        <v>581.69999999999993</v>
      </c>
      <c r="K97" s="174">
        <f>INDEX('Ultima mCF Table'!$B$2:$D$92,MATCH('Ultima (Precision)'!$D$6,'Ultima mCF Table'!$A$2:$A$92,0),MATCH('Ultima (Precision)'!$E97,'Ultima mCF Table'!$B$1:$D$1,0))*($F97*K$11)</f>
        <v>664.80000000000007</v>
      </c>
      <c r="L97" s="174">
        <f>INDEX('Ultima mCF Table'!$B$2:$D$92,MATCH('Ultima (Precision)'!$D$6,'Ultima mCF Table'!$A$2:$A$92,0),MATCH('Ultima (Precision)'!$E97,'Ultima mCF Table'!$B$1:$D$1,0))*($F97*L$11)</f>
        <v>747.9</v>
      </c>
      <c r="M97" s="174">
        <f>INDEX('Ultima mCF Table'!$B$2:$D$92,MATCH('Ultima (Precision)'!$D$6,'Ultima mCF Table'!$A$2:$A$92,0),MATCH('Ultima (Precision)'!$E97,'Ultima mCF Table'!$B$1:$D$1,0))*($F97*M$11)</f>
        <v>831</v>
      </c>
      <c r="N97" s="174">
        <f>INDEX('Ultima mCF Table'!$B$2:$D$92,MATCH('Ultima (Precision)'!$D$6,'Ultima mCF Table'!$A$2:$A$92,0),MATCH('Ultima (Precision)'!$E97,'Ultima mCF Table'!$B$1:$D$1,0))*($F97*N$11)</f>
        <v>914.1</v>
      </c>
      <c r="O97" s="174">
        <f>INDEX('Ultima mCF Table'!$B$2:$D$92,MATCH('Ultima (Precision)'!$D$6,'Ultima mCF Table'!$A$2:$A$92,0),MATCH('Ultima (Precision)'!$E97,'Ultima mCF Table'!$B$1:$D$1,0))*($F97*O$11)</f>
        <v>997.19999999999993</v>
      </c>
      <c r="P97" s="174">
        <f>INDEX('Ultima mCF Table'!$B$2:$D$92,MATCH('Ultima (Precision)'!$D$6,'Ultima mCF Table'!$A$2:$A$92,0),MATCH('Ultima (Precision)'!$E97,'Ultima mCF Table'!$B$1:$D$1,0))*($F97*P$11)</f>
        <v>1080.3</v>
      </c>
      <c r="Q97" s="174">
        <f>INDEX('Ultima mCF Table'!$B$2:$D$92,MATCH('Ultima (Precision)'!$D$6,'Ultima mCF Table'!$A$2:$A$92,0),MATCH('Ultima (Precision)'!$E97,'Ultima mCF Table'!$B$1:$D$1,0))*($F97*Q$11)</f>
        <v>1163.3999999999999</v>
      </c>
      <c r="R97" s="174">
        <f>INDEX('Ultima mCF Table'!$B$2:$D$92,MATCH('Ultima (Precision)'!$D$6,'Ultima mCF Table'!$A$2:$A$92,0),MATCH('Ultima (Precision)'!$E97,'Ultima mCF Table'!$B$1:$D$1,0))*($F97*R$11)</f>
        <v>1246.5</v>
      </c>
      <c r="S97" s="174">
        <f>INDEX('Ultima mCF Table'!$B$2:$D$92,MATCH('Ultima (Precision)'!$D$6,'Ultima mCF Table'!$A$2:$A$92,0),MATCH('Ultima (Precision)'!$E97,'Ultima mCF Table'!$B$1:$D$1,0))*($F97*S$11)</f>
        <v>1329.6000000000001</v>
      </c>
      <c r="T97" s="174">
        <f>INDEX('Ultima mCF Table'!$B$2:$D$92,MATCH('Ultima (Precision)'!$D$6,'Ultima mCF Table'!$A$2:$A$92,0),MATCH('Ultima (Precision)'!$E97,'Ultima mCF Table'!$B$1:$D$1,0))*($F97*T$11)</f>
        <v>1412.7</v>
      </c>
      <c r="U97" s="174">
        <f>INDEX('Ultima mCF Table'!$B$2:$D$92,MATCH('Ultima (Precision)'!$D$6,'Ultima mCF Table'!$A$2:$A$92,0),MATCH('Ultima (Precision)'!$E97,'Ultima mCF Table'!$B$1:$D$1,0))*($F97*U$11)</f>
        <v>1495.8</v>
      </c>
      <c r="V97" s="174">
        <f>INDEX('Ultima mCF Table'!$B$2:$D$92,MATCH('Ultima (Precision)'!$D$6,'Ultima mCF Table'!$A$2:$A$92,0),MATCH('Ultima (Precision)'!$E97,'Ultima mCF Table'!$B$1:$D$1,0))*($F97*V$11)</f>
        <v>1578.8999999999999</v>
      </c>
      <c r="W97" s="174">
        <f>INDEX('Ultima mCF Table'!$B$2:$D$92,MATCH('Ultima (Precision)'!$D$6,'Ultima mCF Table'!$A$2:$A$92,0),MATCH('Ultima (Precision)'!$E97,'Ultima mCF Table'!$B$1:$D$1,0))*($F97*W$11)</f>
        <v>1662</v>
      </c>
      <c r="X97" s="174">
        <f>INDEX('Ultima mCF Table'!$B$2:$D$92,MATCH('Ultima (Precision)'!$D$6,'Ultima mCF Table'!$A$2:$A$92,0),MATCH('Ultima (Precision)'!$E97,'Ultima mCF Table'!$B$1:$D$1,0))*($F97*X$11)</f>
        <v>1745.1000000000001</v>
      </c>
      <c r="Y97" s="174">
        <f>INDEX('Ultima mCF Table'!$B$2:$D$92,MATCH('Ultima (Precision)'!$D$6,'Ultima mCF Table'!$A$2:$A$92,0),MATCH('Ultima (Precision)'!$E97,'Ultima mCF Table'!$B$1:$D$1,0))*($F97*Y$11)</f>
        <v>1828.2</v>
      </c>
      <c r="Z97" s="174">
        <f>INDEX('Ultima mCF Table'!$B$2:$D$92,MATCH('Ultima (Precision)'!$D$6,'Ultima mCF Table'!$A$2:$A$92,0),MATCH('Ultima (Precision)'!$E97,'Ultima mCF Table'!$B$1:$D$1,0))*($F97*Z$11)</f>
        <v>1911.3</v>
      </c>
      <c r="AA97" s="174">
        <f>INDEX('Ultima mCF Table'!$B$2:$D$92,MATCH('Ultima (Precision)'!$D$6,'Ultima mCF Table'!$A$2:$A$92,0),MATCH('Ultima (Precision)'!$E97,'Ultima mCF Table'!$B$1:$D$1,0))*($F97*AA$11)</f>
        <v>1994.3999999999999</v>
      </c>
      <c r="AB97" s="174">
        <f>INDEX('Ultima mCF Table'!$B$2:$D$92,MATCH('Ultima (Precision)'!$D$6,'Ultima mCF Table'!$A$2:$A$92,0),MATCH('Ultima (Precision)'!$E97,'Ultima mCF Table'!$B$1:$D$1,0))*($F97*AB$11)</f>
        <v>2077.5</v>
      </c>
      <c r="AC97" s="174">
        <f>INDEX('Ultima mCF Table'!$B$2:$D$92,MATCH('Ultima (Precision)'!$D$6,'Ultima mCF Table'!$A$2:$A$92,0),MATCH('Ultima (Precision)'!$E97,'Ultima mCF Table'!$B$1:$D$1,0))*($F97*AC$11)</f>
        <v>2160.6</v>
      </c>
      <c r="AD97" s="178">
        <f>INDEX('Ultima mCF Table'!$B$2:$D$92,MATCH('Ultima (Precision)'!$D$6,'Ultima mCF Table'!$A$2:$A$92,0),MATCH('Ultima (Precision)'!$E97,'Ultima mCF Table'!$B$1:$D$1,0))*($F97*AD$11)</f>
        <v>2243.7000000000003</v>
      </c>
    </row>
    <row r="98" spans="1:30" x14ac:dyDescent="0.2">
      <c r="A98" s="351">
        <v>4</v>
      </c>
      <c r="B98" s="351">
        <v>360</v>
      </c>
      <c r="C98" s="351">
        <v>630</v>
      </c>
      <c r="D98" s="351" t="s">
        <v>67</v>
      </c>
      <c r="E98" s="351" t="s">
        <v>72</v>
      </c>
      <c r="F98" s="352">
        <v>1248</v>
      </c>
      <c r="G98" s="353"/>
      <c r="H98" s="177">
        <f>INDEX('Ultima mCF Table'!$B$2:$D$92,MATCH('Ultima (Precision)'!$D$6,'Ultima mCF Table'!$A$2:$A$92,0),MATCH('Ultima (Precision)'!$E98,'Ultima mCF Table'!$B$1:$D$1,0))*($F98*H$11)</f>
        <v>624</v>
      </c>
      <c r="I98" s="174">
        <f>INDEX('Ultima mCF Table'!$B$2:$D$92,MATCH('Ultima (Precision)'!$D$6,'Ultima mCF Table'!$A$2:$A$92,0),MATCH('Ultima (Precision)'!$E98,'Ultima mCF Table'!$B$1:$D$1,0))*($F98*I$11)</f>
        <v>748.8</v>
      </c>
      <c r="J98" s="174">
        <f>INDEX('Ultima mCF Table'!$B$2:$D$92,MATCH('Ultima (Precision)'!$D$6,'Ultima mCF Table'!$A$2:$A$92,0),MATCH('Ultima (Precision)'!$E98,'Ultima mCF Table'!$B$1:$D$1,0))*($F98*J$11)</f>
        <v>873.59999999999991</v>
      </c>
      <c r="K98" s="174">
        <f>INDEX('Ultima mCF Table'!$B$2:$D$92,MATCH('Ultima (Precision)'!$D$6,'Ultima mCF Table'!$A$2:$A$92,0),MATCH('Ultima (Precision)'!$E98,'Ultima mCF Table'!$B$1:$D$1,0))*($F98*K$11)</f>
        <v>998.40000000000009</v>
      </c>
      <c r="L98" s="174">
        <f>INDEX('Ultima mCF Table'!$B$2:$D$92,MATCH('Ultima (Precision)'!$D$6,'Ultima mCF Table'!$A$2:$A$92,0),MATCH('Ultima (Precision)'!$E98,'Ultima mCF Table'!$B$1:$D$1,0))*($F98*L$11)</f>
        <v>1123.2</v>
      </c>
      <c r="M98" s="174">
        <f>INDEX('Ultima mCF Table'!$B$2:$D$92,MATCH('Ultima (Precision)'!$D$6,'Ultima mCF Table'!$A$2:$A$92,0),MATCH('Ultima (Precision)'!$E98,'Ultima mCF Table'!$B$1:$D$1,0))*($F98*M$11)</f>
        <v>1248</v>
      </c>
      <c r="N98" s="174">
        <f>INDEX('Ultima mCF Table'!$B$2:$D$92,MATCH('Ultima (Precision)'!$D$6,'Ultima mCF Table'!$A$2:$A$92,0),MATCH('Ultima (Precision)'!$E98,'Ultima mCF Table'!$B$1:$D$1,0))*($F98*N$11)</f>
        <v>1372.8000000000002</v>
      </c>
      <c r="O98" s="174">
        <f>INDEX('Ultima mCF Table'!$B$2:$D$92,MATCH('Ultima (Precision)'!$D$6,'Ultima mCF Table'!$A$2:$A$92,0),MATCH('Ultima (Precision)'!$E98,'Ultima mCF Table'!$B$1:$D$1,0))*($F98*O$11)</f>
        <v>1497.6</v>
      </c>
      <c r="P98" s="174">
        <f>INDEX('Ultima mCF Table'!$B$2:$D$92,MATCH('Ultima (Precision)'!$D$6,'Ultima mCF Table'!$A$2:$A$92,0),MATCH('Ultima (Precision)'!$E98,'Ultima mCF Table'!$B$1:$D$1,0))*($F98*P$11)</f>
        <v>1622.4</v>
      </c>
      <c r="Q98" s="174">
        <f>INDEX('Ultima mCF Table'!$B$2:$D$92,MATCH('Ultima (Precision)'!$D$6,'Ultima mCF Table'!$A$2:$A$92,0),MATCH('Ultima (Precision)'!$E98,'Ultima mCF Table'!$B$1:$D$1,0))*($F98*Q$11)</f>
        <v>1747.1999999999998</v>
      </c>
      <c r="R98" s="174">
        <f>INDEX('Ultima mCF Table'!$B$2:$D$92,MATCH('Ultima (Precision)'!$D$6,'Ultima mCF Table'!$A$2:$A$92,0),MATCH('Ultima (Precision)'!$E98,'Ultima mCF Table'!$B$1:$D$1,0))*($F98*R$11)</f>
        <v>1872</v>
      </c>
      <c r="S98" s="174">
        <f>INDEX('Ultima mCF Table'!$B$2:$D$92,MATCH('Ultima (Precision)'!$D$6,'Ultima mCF Table'!$A$2:$A$92,0),MATCH('Ultima (Precision)'!$E98,'Ultima mCF Table'!$B$1:$D$1,0))*($F98*S$11)</f>
        <v>1996.8000000000002</v>
      </c>
      <c r="T98" s="174">
        <f>INDEX('Ultima mCF Table'!$B$2:$D$92,MATCH('Ultima (Precision)'!$D$6,'Ultima mCF Table'!$A$2:$A$92,0),MATCH('Ultima (Precision)'!$E98,'Ultima mCF Table'!$B$1:$D$1,0))*($F98*T$11)</f>
        <v>2121.6</v>
      </c>
      <c r="U98" s="174">
        <f>INDEX('Ultima mCF Table'!$B$2:$D$92,MATCH('Ultima (Precision)'!$D$6,'Ultima mCF Table'!$A$2:$A$92,0),MATCH('Ultima (Precision)'!$E98,'Ultima mCF Table'!$B$1:$D$1,0))*($F98*U$11)</f>
        <v>2246.4</v>
      </c>
      <c r="V98" s="174">
        <f>INDEX('Ultima mCF Table'!$B$2:$D$92,MATCH('Ultima (Precision)'!$D$6,'Ultima mCF Table'!$A$2:$A$92,0),MATCH('Ultima (Precision)'!$E98,'Ultima mCF Table'!$B$1:$D$1,0))*($F98*V$11)</f>
        <v>2371.1999999999998</v>
      </c>
      <c r="W98" s="174">
        <f>INDEX('Ultima mCF Table'!$B$2:$D$92,MATCH('Ultima (Precision)'!$D$6,'Ultima mCF Table'!$A$2:$A$92,0),MATCH('Ultima (Precision)'!$E98,'Ultima mCF Table'!$B$1:$D$1,0))*($F98*W$11)</f>
        <v>2496</v>
      </c>
      <c r="X98" s="174">
        <f>INDEX('Ultima mCF Table'!$B$2:$D$92,MATCH('Ultima (Precision)'!$D$6,'Ultima mCF Table'!$A$2:$A$92,0),MATCH('Ultima (Precision)'!$E98,'Ultima mCF Table'!$B$1:$D$1,0))*($F98*X$11)</f>
        <v>2620.8000000000002</v>
      </c>
      <c r="Y98" s="174">
        <f>INDEX('Ultima mCF Table'!$B$2:$D$92,MATCH('Ultima (Precision)'!$D$6,'Ultima mCF Table'!$A$2:$A$92,0),MATCH('Ultima (Precision)'!$E98,'Ultima mCF Table'!$B$1:$D$1,0))*($F98*Y$11)</f>
        <v>2745.6000000000004</v>
      </c>
      <c r="Z98" s="174">
        <f>INDEX('Ultima mCF Table'!$B$2:$D$92,MATCH('Ultima (Precision)'!$D$6,'Ultima mCF Table'!$A$2:$A$92,0),MATCH('Ultima (Precision)'!$E98,'Ultima mCF Table'!$B$1:$D$1,0))*($F98*Z$11)</f>
        <v>2870.3999999999996</v>
      </c>
      <c r="AA98" s="174">
        <f>INDEX('Ultima mCF Table'!$B$2:$D$92,MATCH('Ultima (Precision)'!$D$6,'Ultima mCF Table'!$A$2:$A$92,0),MATCH('Ultima (Precision)'!$E98,'Ultima mCF Table'!$B$1:$D$1,0))*($F98*AA$11)</f>
        <v>2995.2</v>
      </c>
      <c r="AB98" s="174">
        <f>INDEX('Ultima mCF Table'!$B$2:$D$92,MATCH('Ultima (Precision)'!$D$6,'Ultima mCF Table'!$A$2:$A$92,0),MATCH('Ultima (Precision)'!$E98,'Ultima mCF Table'!$B$1:$D$1,0))*($F98*AB$11)</f>
        <v>3120</v>
      </c>
      <c r="AC98" s="174">
        <f>INDEX('Ultima mCF Table'!$B$2:$D$92,MATCH('Ultima (Precision)'!$D$6,'Ultima mCF Table'!$A$2:$A$92,0),MATCH('Ultima (Precision)'!$E98,'Ultima mCF Table'!$B$1:$D$1,0))*($F98*AC$11)</f>
        <v>3244.8</v>
      </c>
      <c r="AD98" s="178">
        <f>INDEX('Ultima mCF Table'!$B$2:$D$92,MATCH('Ultima (Precision)'!$D$6,'Ultima mCF Table'!$A$2:$A$92,0),MATCH('Ultima (Precision)'!$E98,'Ultima mCF Table'!$B$1:$D$1,0))*($F98*AD$11)</f>
        <v>3369.6000000000004</v>
      </c>
    </row>
    <row r="99" spans="1:30" x14ac:dyDescent="0.2">
      <c r="A99" s="351">
        <v>4</v>
      </c>
      <c r="B99" s="351">
        <v>360</v>
      </c>
      <c r="C99" s="351">
        <v>630</v>
      </c>
      <c r="D99" s="351" t="s">
        <v>68</v>
      </c>
      <c r="E99" s="351" t="s">
        <v>72</v>
      </c>
      <c r="F99" s="352">
        <v>1661</v>
      </c>
      <c r="G99" s="353"/>
      <c r="H99" s="177">
        <f>INDEX('Ultima mCF Table'!$B$2:$D$92,MATCH('Ultima (Precision)'!$D$6,'Ultima mCF Table'!$A$2:$A$92,0),MATCH('Ultima (Precision)'!$E99,'Ultima mCF Table'!$B$1:$D$1,0))*($F99*H$11)</f>
        <v>830.5</v>
      </c>
      <c r="I99" s="174">
        <f>INDEX('Ultima mCF Table'!$B$2:$D$92,MATCH('Ultima (Precision)'!$D$6,'Ultima mCF Table'!$A$2:$A$92,0),MATCH('Ultima (Precision)'!$E99,'Ultima mCF Table'!$B$1:$D$1,0))*($F99*I$11)</f>
        <v>996.59999999999991</v>
      </c>
      <c r="J99" s="174">
        <f>INDEX('Ultima mCF Table'!$B$2:$D$92,MATCH('Ultima (Precision)'!$D$6,'Ultima mCF Table'!$A$2:$A$92,0),MATCH('Ultima (Precision)'!$E99,'Ultima mCF Table'!$B$1:$D$1,0))*($F99*J$11)</f>
        <v>1162.6999999999998</v>
      </c>
      <c r="K99" s="174">
        <f>INDEX('Ultima mCF Table'!$B$2:$D$92,MATCH('Ultima (Precision)'!$D$6,'Ultima mCF Table'!$A$2:$A$92,0),MATCH('Ultima (Precision)'!$E99,'Ultima mCF Table'!$B$1:$D$1,0))*($F99*K$11)</f>
        <v>1328.8000000000002</v>
      </c>
      <c r="L99" s="174">
        <f>INDEX('Ultima mCF Table'!$B$2:$D$92,MATCH('Ultima (Precision)'!$D$6,'Ultima mCF Table'!$A$2:$A$92,0),MATCH('Ultima (Precision)'!$E99,'Ultima mCF Table'!$B$1:$D$1,0))*($F99*L$11)</f>
        <v>1494.9</v>
      </c>
      <c r="M99" s="174">
        <f>INDEX('Ultima mCF Table'!$B$2:$D$92,MATCH('Ultima (Precision)'!$D$6,'Ultima mCF Table'!$A$2:$A$92,0),MATCH('Ultima (Precision)'!$E99,'Ultima mCF Table'!$B$1:$D$1,0))*($F99*M$11)</f>
        <v>1661</v>
      </c>
      <c r="N99" s="174">
        <f>INDEX('Ultima mCF Table'!$B$2:$D$92,MATCH('Ultima (Precision)'!$D$6,'Ultima mCF Table'!$A$2:$A$92,0),MATCH('Ultima (Precision)'!$E99,'Ultima mCF Table'!$B$1:$D$1,0))*($F99*N$11)</f>
        <v>1827.1000000000001</v>
      </c>
      <c r="O99" s="174">
        <f>INDEX('Ultima mCF Table'!$B$2:$D$92,MATCH('Ultima (Precision)'!$D$6,'Ultima mCF Table'!$A$2:$A$92,0),MATCH('Ultima (Precision)'!$E99,'Ultima mCF Table'!$B$1:$D$1,0))*($F99*O$11)</f>
        <v>1993.1999999999998</v>
      </c>
      <c r="P99" s="174">
        <f>INDEX('Ultima mCF Table'!$B$2:$D$92,MATCH('Ultima (Precision)'!$D$6,'Ultima mCF Table'!$A$2:$A$92,0),MATCH('Ultima (Precision)'!$E99,'Ultima mCF Table'!$B$1:$D$1,0))*($F99*P$11)</f>
        <v>2159.3000000000002</v>
      </c>
      <c r="Q99" s="174">
        <f>INDEX('Ultima mCF Table'!$B$2:$D$92,MATCH('Ultima (Precision)'!$D$6,'Ultima mCF Table'!$A$2:$A$92,0),MATCH('Ultima (Precision)'!$E99,'Ultima mCF Table'!$B$1:$D$1,0))*($F99*Q$11)</f>
        <v>2325.3999999999996</v>
      </c>
      <c r="R99" s="174">
        <f>INDEX('Ultima mCF Table'!$B$2:$D$92,MATCH('Ultima (Precision)'!$D$6,'Ultima mCF Table'!$A$2:$A$92,0),MATCH('Ultima (Precision)'!$E99,'Ultima mCF Table'!$B$1:$D$1,0))*($F99*R$11)</f>
        <v>2491.5</v>
      </c>
      <c r="S99" s="174">
        <f>INDEX('Ultima mCF Table'!$B$2:$D$92,MATCH('Ultima (Precision)'!$D$6,'Ultima mCF Table'!$A$2:$A$92,0),MATCH('Ultima (Precision)'!$E99,'Ultima mCF Table'!$B$1:$D$1,0))*($F99*S$11)</f>
        <v>2657.6000000000004</v>
      </c>
      <c r="T99" s="174">
        <f>INDEX('Ultima mCF Table'!$B$2:$D$92,MATCH('Ultima (Precision)'!$D$6,'Ultima mCF Table'!$A$2:$A$92,0),MATCH('Ultima (Precision)'!$E99,'Ultima mCF Table'!$B$1:$D$1,0))*($F99*T$11)</f>
        <v>2823.7</v>
      </c>
      <c r="U99" s="174">
        <f>INDEX('Ultima mCF Table'!$B$2:$D$92,MATCH('Ultima (Precision)'!$D$6,'Ultima mCF Table'!$A$2:$A$92,0),MATCH('Ultima (Precision)'!$E99,'Ultima mCF Table'!$B$1:$D$1,0))*($F99*U$11)</f>
        <v>2989.8</v>
      </c>
      <c r="V99" s="174">
        <f>INDEX('Ultima mCF Table'!$B$2:$D$92,MATCH('Ultima (Precision)'!$D$6,'Ultima mCF Table'!$A$2:$A$92,0),MATCH('Ultima (Precision)'!$E99,'Ultima mCF Table'!$B$1:$D$1,0))*($F99*V$11)</f>
        <v>3155.8999999999996</v>
      </c>
      <c r="W99" s="174">
        <f>INDEX('Ultima mCF Table'!$B$2:$D$92,MATCH('Ultima (Precision)'!$D$6,'Ultima mCF Table'!$A$2:$A$92,0),MATCH('Ultima (Precision)'!$E99,'Ultima mCF Table'!$B$1:$D$1,0))*($F99*W$11)</f>
        <v>3322</v>
      </c>
      <c r="X99" s="174">
        <f>INDEX('Ultima mCF Table'!$B$2:$D$92,MATCH('Ultima (Precision)'!$D$6,'Ultima mCF Table'!$A$2:$A$92,0),MATCH('Ultima (Precision)'!$E99,'Ultima mCF Table'!$B$1:$D$1,0))*($F99*X$11)</f>
        <v>3488.1000000000004</v>
      </c>
      <c r="Y99" s="174">
        <f>INDEX('Ultima mCF Table'!$B$2:$D$92,MATCH('Ultima (Precision)'!$D$6,'Ultima mCF Table'!$A$2:$A$92,0),MATCH('Ultima (Precision)'!$E99,'Ultima mCF Table'!$B$1:$D$1,0))*($F99*Y$11)</f>
        <v>3654.2000000000003</v>
      </c>
      <c r="Z99" s="174">
        <f>INDEX('Ultima mCF Table'!$B$2:$D$92,MATCH('Ultima (Precision)'!$D$6,'Ultima mCF Table'!$A$2:$A$92,0),MATCH('Ultima (Precision)'!$E99,'Ultima mCF Table'!$B$1:$D$1,0))*($F99*Z$11)</f>
        <v>3820.2999999999997</v>
      </c>
      <c r="AA99" s="174">
        <f>INDEX('Ultima mCF Table'!$B$2:$D$92,MATCH('Ultima (Precision)'!$D$6,'Ultima mCF Table'!$A$2:$A$92,0),MATCH('Ultima (Precision)'!$E99,'Ultima mCF Table'!$B$1:$D$1,0))*($F99*AA$11)</f>
        <v>3986.3999999999996</v>
      </c>
      <c r="AB99" s="174">
        <f>INDEX('Ultima mCF Table'!$B$2:$D$92,MATCH('Ultima (Precision)'!$D$6,'Ultima mCF Table'!$A$2:$A$92,0),MATCH('Ultima (Precision)'!$E99,'Ultima mCF Table'!$B$1:$D$1,0))*($F99*AB$11)</f>
        <v>4152.5</v>
      </c>
      <c r="AC99" s="174">
        <f>INDEX('Ultima mCF Table'!$B$2:$D$92,MATCH('Ultima (Precision)'!$D$6,'Ultima mCF Table'!$A$2:$A$92,0),MATCH('Ultima (Precision)'!$E99,'Ultima mCF Table'!$B$1:$D$1,0))*($F99*AC$11)</f>
        <v>4318.6000000000004</v>
      </c>
      <c r="AD99" s="178">
        <f>INDEX('Ultima mCF Table'!$B$2:$D$92,MATCH('Ultima (Precision)'!$D$6,'Ultima mCF Table'!$A$2:$A$92,0),MATCH('Ultima (Precision)'!$E99,'Ultima mCF Table'!$B$1:$D$1,0))*($F99*AD$11)</f>
        <v>4484.7000000000007</v>
      </c>
    </row>
    <row r="100" spans="1:30" x14ac:dyDescent="0.2">
      <c r="A100" s="351">
        <v>4</v>
      </c>
      <c r="B100" s="351">
        <v>433</v>
      </c>
      <c r="C100" s="351">
        <v>700</v>
      </c>
      <c r="D100" s="351" t="s">
        <v>65</v>
      </c>
      <c r="E100" s="351" t="s">
        <v>72</v>
      </c>
      <c r="F100" s="352">
        <v>734</v>
      </c>
      <c r="G100" s="353"/>
      <c r="H100" s="177">
        <f>INDEX('Ultima mCF Table'!$B$2:$D$92,MATCH('Ultima (Precision)'!$D$6,'Ultima mCF Table'!$A$2:$A$92,0),MATCH('Ultima (Precision)'!$E100,'Ultima mCF Table'!$B$1:$D$1,0))*($F100*H$11)</f>
        <v>367</v>
      </c>
      <c r="I100" s="174">
        <f>INDEX('Ultima mCF Table'!$B$2:$D$92,MATCH('Ultima (Precision)'!$D$6,'Ultima mCF Table'!$A$2:$A$92,0),MATCH('Ultima (Precision)'!$E100,'Ultima mCF Table'!$B$1:$D$1,0))*($F100*I$11)</f>
        <v>440.4</v>
      </c>
      <c r="J100" s="174">
        <f>INDEX('Ultima mCF Table'!$B$2:$D$92,MATCH('Ultima (Precision)'!$D$6,'Ultima mCF Table'!$A$2:$A$92,0),MATCH('Ultima (Precision)'!$E100,'Ultima mCF Table'!$B$1:$D$1,0))*($F100*J$11)</f>
        <v>513.79999999999995</v>
      </c>
      <c r="K100" s="174">
        <f>INDEX('Ultima mCF Table'!$B$2:$D$92,MATCH('Ultima (Precision)'!$D$6,'Ultima mCF Table'!$A$2:$A$92,0),MATCH('Ultima (Precision)'!$E100,'Ultima mCF Table'!$B$1:$D$1,0))*($F100*K$11)</f>
        <v>587.20000000000005</v>
      </c>
      <c r="L100" s="174">
        <f>INDEX('Ultima mCF Table'!$B$2:$D$92,MATCH('Ultima (Precision)'!$D$6,'Ultima mCF Table'!$A$2:$A$92,0),MATCH('Ultima (Precision)'!$E100,'Ultima mCF Table'!$B$1:$D$1,0))*($F100*L$11)</f>
        <v>660.6</v>
      </c>
      <c r="M100" s="174">
        <f>INDEX('Ultima mCF Table'!$B$2:$D$92,MATCH('Ultima (Precision)'!$D$6,'Ultima mCF Table'!$A$2:$A$92,0),MATCH('Ultima (Precision)'!$E100,'Ultima mCF Table'!$B$1:$D$1,0))*($F100*M$11)</f>
        <v>734</v>
      </c>
      <c r="N100" s="174">
        <f>INDEX('Ultima mCF Table'!$B$2:$D$92,MATCH('Ultima (Precision)'!$D$6,'Ultima mCF Table'!$A$2:$A$92,0),MATCH('Ultima (Precision)'!$E100,'Ultima mCF Table'!$B$1:$D$1,0))*($F100*N$11)</f>
        <v>807.40000000000009</v>
      </c>
      <c r="O100" s="174">
        <f>INDEX('Ultima mCF Table'!$B$2:$D$92,MATCH('Ultima (Precision)'!$D$6,'Ultima mCF Table'!$A$2:$A$92,0),MATCH('Ultima (Precision)'!$E100,'Ultima mCF Table'!$B$1:$D$1,0))*($F100*O$11)</f>
        <v>880.8</v>
      </c>
      <c r="P100" s="174">
        <f>INDEX('Ultima mCF Table'!$B$2:$D$92,MATCH('Ultima (Precision)'!$D$6,'Ultima mCF Table'!$A$2:$A$92,0),MATCH('Ultima (Precision)'!$E100,'Ultima mCF Table'!$B$1:$D$1,0))*($F100*P$11)</f>
        <v>954.2</v>
      </c>
      <c r="Q100" s="174">
        <f>INDEX('Ultima mCF Table'!$B$2:$D$92,MATCH('Ultima (Precision)'!$D$6,'Ultima mCF Table'!$A$2:$A$92,0),MATCH('Ultima (Precision)'!$E100,'Ultima mCF Table'!$B$1:$D$1,0))*($F100*Q$11)</f>
        <v>1027.5999999999999</v>
      </c>
      <c r="R100" s="174">
        <f>INDEX('Ultima mCF Table'!$B$2:$D$92,MATCH('Ultima (Precision)'!$D$6,'Ultima mCF Table'!$A$2:$A$92,0),MATCH('Ultima (Precision)'!$E100,'Ultima mCF Table'!$B$1:$D$1,0))*($F100*R$11)</f>
        <v>1101</v>
      </c>
      <c r="S100" s="174">
        <f>INDEX('Ultima mCF Table'!$B$2:$D$92,MATCH('Ultima (Precision)'!$D$6,'Ultima mCF Table'!$A$2:$A$92,0),MATCH('Ultima (Precision)'!$E100,'Ultima mCF Table'!$B$1:$D$1,0))*($F100*S$11)</f>
        <v>1174.4000000000001</v>
      </c>
      <c r="T100" s="174">
        <f>INDEX('Ultima mCF Table'!$B$2:$D$92,MATCH('Ultima (Precision)'!$D$6,'Ultima mCF Table'!$A$2:$A$92,0),MATCH('Ultima (Precision)'!$E100,'Ultima mCF Table'!$B$1:$D$1,0))*($F100*T$11)</f>
        <v>1247.8</v>
      </c>
      <c r="U100" s="174">
        <f>INDEX('Ultima mCF Table'!$B$2:$D$92,MATCH('Ultima (Precision)'!$D$6,'Ultima mCF Table'!$A$2:$A$92,0),MATCH('Ultima (Precision)'!$E100,'Ultima mCF Table'!$B$1:$D$1,0))*($F100*U$11)</f>
        <v>1321.2</v>
      </c>
      <c r="V100" s="174">
        <f>INDEX('Ultima mCF Table'!$B$2:$D$92,MATCH('Ultima (Precision)'!$D$6,'Ultima mCF Table'!$A$2:$A$92,0),MATCH('Ultima (Precision)'!$E100,'Ultima mCF Table'!$B$1:$D$1,0))*($F100*V$11)</f>
        <v>1394.6</v>
      </c>
      <c r="W100" s="174">
        <f>INDEX('Ultima mCF Table'!$B$2:$D$92,MATCH('Ultima (Precision)'!$D$6,'Ultima mCF Table'!$A$2:$A$92,0),MATCH('Ultima (Precision)'!$E100,'Ultima mCF Table'!$B$1:$D$1,0))*($F100*W$11)</f>
        <v>1468</v>
      </c>
      <c r="X100" s="174">
        <f>INDEX('Ultima mCF Table'!$B$2:$D$92,MATCH('Ultima (Precision)'!$D$6,'Ultima mCF Table'!$A$2:$A$92,0),MATCH('Ultima (Precision)'!$E100,'Ultima mCF Table'!$B$1:$D$1,0))*($F100*X$11)</f>
        <v>1541.4</v>
      </c>
      <c r="Y100" s="174">
        <f>INDEX('Ultima mCF Table'!$B$2:$D$92,MATCH('Ultima (Precision)'!$D$6,'Ultima mCF Table'!$A$2:$A$92,0),MATCH('Ultima (Precision)'!$E100,'Ultima mCF Table'!$B$1:$D$1,0))*($F100*Y$11)</f>
        <v>1614.8000000000002</v>
      </c>
      <c r="Z100" s="174">
        <f>INDEX('Ultima mCF Table'!$B$2:$D$92,MATCH('Ultima (Precision)'!$D$6,'Ultima mCF Table'!$A$2:$A$92,0),MATCH('Ultima (Precision)'!$E100,'Ultima mCF Table'!$B$1:$D$1,0))*($F100*Z$11)</f>
        <v>1688.1999999999998</v>
      </c>
      <c r="AA100" s="174">
        <f>INDEX('Ultima mCF Table'!$B$2:$D$92,MATCH('Ultima (Precision)'!$D$6,'Ultima mCF Table'!$A$2:$A$92,0),MATCH('Ultima (Precision)'!$E100,'Ultima mCF Table'!$B$1:$D$1,0))*($F100*AA$11)</f>
        <v>1761.6</v>
      </c>
      <c r="AB100" s="174">
        <f>INDEX('Ultima mCF Table'!$B$2:$D$92,MATCH('Ultima (Precision)'!$D$6,'Ultima mCF Table'!$A$2:$A$92,0),MATCH('Ultima (Precision)'!$E100,'Ultima mCF Table'!$B$1:$D$1,0))*($F100*AB$11)</f>
        <v>1835</v>
      </c>
      <c r="AC100" s="174">
        <f>INDEX('Ultima mCF Table'!$B$2:$D$92,MATCH('Ultima (Precision)'!$D$6,'Ultima mCF Table'!$A$2:$A$92,0),MATCH('Ultima (Precision)'!$E100,'Ultima mCF Table'!$B$1:$D$1,0))*($F100*AC$11)</f>
        <v>1908.4</v>
      </c>
      <c r="AD100" s="178">
        <f>INDEX('Ultima mCF Table'!$B$2:$D$92,MATCH('Ultima (Precision)'!$D$6,'Ultima mCF Table'!$A$2:$A$92,0),MATCH('Ultima (Precision)'!$E100,'Ultima mCF Table'!$B$1:$D$1,0))*($F100*AD$11)</f>
        <v>1981.8000000000002</v>
      </c>
    </row>
    <row r="101" spans="1:30" x14ac:dyDescent="0.2">
      <c r="A101" s="351">
        <v>4</v>
      </c>
      <c r="B101" s="351">
        <v>433</v>
      </c>
      <c r="C101" s="351">
        <v>700</v>
      </c>
      <c r="D101" s="351" t="s">
        <v>66</v>
      </c>
      <c r="E101" s="351" t="s">
        <v>72</v>
      </c>
      <c r="F101" s="352">
        <v>944</v>
      </c>
      <c r="G101" s="353"/>
      <c r="H101" s="177">
        <f>INDEX('Ultima mCF Table'!$B$2:$D$92,MATCH('Ultima (Precision)'!$D$6,'Ultima mCF Table'!$A$2:$A$92,0),MATCH('Ultima (Precision)'!$E101,'Ultima mCF Table'!$B$1:$D$1,0))*($F101*H$11)</f>
        <v>472</v>
      </c>
      <c r="I101" s="174">
        <f>INDEX('Ultima mCF Table'!$B$2:$D$92,MATCH('Ultima (Precision)'!$D$6,'Ultima mCF Table'!$A$2:$A$92,0),MATCH('Ultima (Precision)'!$E101,'Ultima mCF Table'!$B$1:$D$1,0))*($F101*I$11)</f>
        <v>566.4</v>
      </c>
      <c r="J101" s="174">
        <f>INDEX('Ultima mCF Table'!$B$2:$D$92,MATCH('Ultima (Precision)'!$D$6,'Ultima mCF Table'!$A$2:$A$92,0),MATCH('Ultima (Precision)'!$E101,'Ultima mCF Table'!$B$1:$D$1,0))*($F101*J$11)</f>
        <v>660.8</v>
      </c>
      <c r="K101" s="174">
        <f>INDEX('Ultima mCF Table'!$B$2:$D$92,MATCH('Ultima (Precision)'!$D$6,'Ultima mCF Table'!$A$2:$A$92,0),MATCH('Ultima (Precision)'!$E101,'Ultima mCF Table'!$B$1:$D$1,0))*($F101*K$11)</f>
        <v>755.2</v>
      </c>
      <c r="L101" s="174">
        <f>INDEX('Ultima mCF Table'!$B$2:$D$92,MATCH('Ultima (Precision)'!$D$6,'Ultima mCF Table'!$A$2:$A$92,0),MATCH('Ultima (Precision)'!$E101,'Ultima mCF Table'!$B$1:$D$1,0))*($F101*L$11)</f>
        <v>849.6</v>
      </c>
      <c r="M101" s="174">
        <f>INDEX('Ultima mCF Table'!$B$2:$D$92,MATCH('Ultima (Precision)'!$D$6,'Ultima mCF Table'!$A$2:$A$92,0),MATCH('Ultima (Precision)'!$E101,'Ultima mCF Table'!$B$1:$D$1,0))*($F101*M$11)</f>
        <v>944</v>
      </c>
      <c r="N101" s="174">
        <f>INDEX('Ultima mCF Table'!$B$2:$D$92,MATCH('Ultima (Precision)'!$D$6,'Ultima mCF Table'!$A$2:$A$92,0),MATCH('Ultima (Precision)'!$E101,'Ultima mCF Table'!$B$1:$D$1,0))*($F101*N$11)</f>
        <v>1038.4000000000001</v>
      </c>
      <c r="O101" s="174">
        <f>INDEX('Ultima mCF Table'!$B$2:$D$92,MATCH('Ultima (Precision)'!$D$6,'Ultima mCF Table'!$A$2:$A$92,0),MATCH('Ultima (Precision)'!$E101,'Ultima mCF Table'!$B$1:$D$1,0))*($F101*O$11)</f>
        <v>1132.8</v>
      </c>
      <c r="P101" s="174">
        <f>INDEX('Ultima mCF Table'!$B$2:$D$92,MATCH('Ultima (Precision)'!$D$6,'Ultima mCF Table'!$A$2:$A$92,0),MATCH('Ultima (Precision)'!$E101,'Ultima mCF Table'!$B$1:$D$1,0))*($F101*P$11)</f>
        <v>1227.2</v>
      </c>
      <c r="Q101" s="174">
        <f>INDEX('Ultima mCF Table'!$B$2:$D$92,MATCH('Ultima (Precision)'!$D$6,'Ultima mCF Table'!$A$2:$A$92,0),MATCH('Ultima (Precision)'!$E101,'Ultima mCF Table'!$B$1:$D$1,0))*($F101*Q$11)</f>
        <v>1321.6</v>
      </c>
      <c r="R101" s="174">
        <f>INDEX('Ultima mCF Table'!$B$2:$D$92,MATCH('Ultima (Precision)'!$D$6,'Ultima mCF Table'!$A$2:$A$92,0),MATCH('Ultima (Precision)'!$E101,'Ultima mCF Table'!$B$1:$D$1,0))*($F101*R$11)</f>
        <v>1416</v>
      </c>
      <c r="S101" s="174">
        <f>INDEX('Ultima mCF Table'!$B$2:$D$92,MATCH('Ultima (Precision)'!$D$6,'Ultima mCF Table'!$A$2:$A$92,0),MATCH('Ultima (Precision)'!$E101,'Ultima mCF Table'!$B$1:$D$1,0))*($F101*S$11)</f>
        <v>1510.4</v>
      </c>
      <c r="T101" s="174">
        <f>INDEX('Ultima mCF Table'!$B$2:$D$92,MATCH('Ultima (Precision)'!$D$6,'Ultima mCF Table'!$A$2:$A$92,0),MATCH('Ultima (Precision)'!$E101,'Ultima mCF Table'!$B$1:$D$1,0))*($F101*T$11)</f>
        <v>1604.8</v>
      </c>
      <c r="U101" s="174">
        <f>INDEX('Ultima mCF Table'!$B$2:$D$92,MATCH('Ultima (Precision)'!$D$6,'Ultima mCF Table'!$A$2:$A$92,0),MATCH('Ultima (Precision)'!$E101,'Ultima mCF Table'!$B$1:$D$1,0))*($F101*U$11)</f>
        <v>1699.2</v>
      </c>
      <c r="V101" s="174">
        <f>INDEX('Ultima mCF Table'!$B$2:$D$92,MATCH('Ultima (Precision)'!$D$6,'Ultima mCF Table'!$A$2:$A$92,0),MATCH('Ultima (Precision)'!$E101,'Ultima mCF Table'!$B$1:$D$1,0))*($F101*V$11)</f>
        <v>1793.6</v>
      </c>
      <c r="W101" s="174">
        <f>INDEX('Ultima mCF Table'!$B$2:$D$92,MATCH('Ultima (Precision)'!$D$6,'Ultima mCF Table'!$A$2:$A$92,0),MATCH('Ultima (Precision)'!$E101,'Ultima mCF Table'!$B$1:$D$1,0))*($F101*W$11)</f>
        <v>1888</v>
      </c>
      <c r="X101" s="174">
        <f>INDEX('Ultima mCF Table'!$B$2:$D$92,MATCH('Ultima (Precision)'!$D$6,'Ultima mCF Table'!$A$2:$A$92,0),MATCH('Ultima (Precision)'!$E101,'Ultima mCF Table'!$B$1:$D$1,0))*($F101*X$11)</f>
        <v>1982.4</v>
      </c>
      <c r="Y101" s="174">
        <f>INDEX('Ultima mCF Table'!$B$2:$D$92,MATCH('Ultima (Precision)'!$D$6,'Ultima mCF Table'!$A$2:$A$92,0),MATCH('Ultima (Precision)'!$E101,'Ultima mCF Table'!$B$1:$D$1,0))*($F101*Y$11)</f>
        <v>2076.8000000000002</v>
      </c>
      <c r="Z101" s="174">
        <f>INDEX('Ultima mCF Table'!$B$2:$D$92,MATCH('Ultima (Precision)'!$D$6,'Ultima mCF Table'!$A$2:$A$92,0),MATCH('Ultima (Precision)'!$E101,'Ultima mCF Table'!$B$1:$D$1,0))*($F101*Z$11)</f>
        <v>2171.1999999999998</v>
      </c>
      <c r="AA101" s="174">
        <f>INDEX('Ultima mCF Table'!$B$2:$D$92,MATCH('Ultima (Precision)'!$D$6,'Ultima mCF Table'!$A$2:$A$92,0),MATCH('Ultima (Precision)'!$E101,'Ultima mCF Table'!$B$1:$D$1,0))*($F101*AA$11)</f>
        <v>2265.6</v>
      </c>
      <c r="AB101" s="174">
        <f>INDEX('Ultima mCF Table'!$B$2:$D$92,MATCH('Ultima (Precision)'!$D$6,'Ultima mCF Table'!$A$2:$A$92,0),MATCH('Ultima (Precision)'!$E101,'Ultima mCF Table'!$B$1:$D$1,0))*($F101*AB$11)</f>
        <v>2360</v>
      </c>
      <c r="AC101" s="174">
        <f>INDEX('Ultima mCF Table'!$B$2:$D$92,MATCH('Ultima (Precision)'!$D$6,'Ultima mCF Table'!$A$2:$A$92,0),MATCH('Ultima (Precision)'!$E101,'Ultima mCF Table'!$B$1:$D$1,0))*($F101*AC$11)</f>
        <v>2454.4</v>
      </c>
      <c r="AD101" s="178">
        <f>INDEX('Ultima mCF Table'!$B$2:$D$92,MATCH('Ultima (Precision)'!$D$6,'Ultima mCF Table'!$A$2:$A$92,0),MATCH('Ultima (Precision)'!$E101,'Ultima mCF Table'!$B$1:$D$1,0))*($F101*AD$11)</f>
        <v>2548.8000000000002</v>
      </c>
    </row>
    <row r="102" spans="1:30" x14ac:dyDescent="0.2">
      <c r="A102" s="351">
        <v>4</v>
      </c>
      <c r="B102" s="351">
        <v>433</v>
      </c>
      <c r="C102" s="351">
        <v>700</v>
      </c>
      <c r="D102" s="351" t="s">
        <v>67</v>
      </c>
      <c r="E102" s="351" t="s">
        <v>72</v>
      </c>
      <c r="F102" s="352">
        <v>1438</v>
      </c>
      <c r="G102" s="353"/>
      <c r="H102" s="177">
        <f>INDEX('Ultima mCF Table'!$B$2:$D$92,MATCH('Ultima (Precision)'!$D$6,'Ultima mCF Table'!$A$2:$A$92,0),MATCH('Ultima (Precision)'!$E102,'Ultima mCF Table'!$B$1:$D$1,0))*($F102*H$11)</f>
        <v>719</v>
      </c>
      <c r="I102" s="174">
        <f>INDEX('Ultima mCF Table'!$B$2:$D$92,MATCH('Ultima (Precision)'!$D$6,'Ultima mCF Table'!$A$2:$A$92,0),MATCH('Ultima (Precision)'!$E102,'Ultima mCF Table'!$B$1:$D$1,0))*($F102*I$11)</f>
        <v>862.8</v>
      </c>
      <c r="J102" s="174">
        <f>INDEX('Ultima mCF Table'!$B$2:$D$92,MATCH('Ultima (Precision)'!$D$6,'Ultima mCF Table'!$A$2:$A$92,0),MATCH('Ultima (Precision)'!$E102,'Ultima mCF Table'!$B$1:$D$1,0))*($F102*J$11)</f>
        <v>1006.5999999999999</v>
      </c>
      <c r="K102" s="174">
        <f>INDEX('Ultima mCF Table'!$B$2:$D$92,MATCH('Ultima (Precision)'!$D$6,'Ultima mCF Table'!$A$2:$A$92,0),MATCH('Ultima (Precision)'!$E102,'Ultima mCF Table'!$B$1:$D$1,0))*($F102*K$11)</f>
        <v>1150.4000000000001</v>
      </c>
      <c r="L102" s="174">
        <f>INDEX('Ultima mCF Table'!$B$2:$D$92,MATCH('Ultima (Precision)'!$D$6,'Ultima mCF Table'!$A$2:$A$92,0),MATCH('Ultima (Precision)'!$E102,'Ultima mCF Table'!$B$1:$D$1,0))*($F102*L$11)</f>
        <v>1294.2</v>
      </c>
      <c r="M102" s="174">
        <f>INDEX('Ultima mCF Table'!$B$2:$D$92,MATCH('Ultima (Precision)'!$D$6,'Ultima mCF Table'!$A$2:$A$92,0),MATCH('Ultima (Precision)'!$E102,'Ultima mCF Table'!$B$1:$D$1,0))*($F102*M$11)</f>
        <v>1438</v>
      </c>
      <c r="N102" s="174">
        <f>INDEX('Ultima mCF Table'!$B$2:$D$92,MATCH('Ultima (Precision)'!$D$6,'Ultima mCF Table'!$A$2:$A$92,0),MATCH('Ultima (Precision)'!$E102,'Ultima mCF Table'!$B$1:$D$1,0))*($F102*N$11)</f>
        <v>1581.8000000000002</v>
      </c>
      <c r="O102" s="174">
        <f>INDEX('Ultima mCF Table'!$B$2:$D$92,MATCH('Ultima (Precision)'!$D$6,'Ultima mCF Table'!$A$2:$A$92,0),MATCH('Ultima (Precision)'!$E102,'Ultima mCF Table'!$B$1:$D$1,0))*($F102*O$11)</f>
        <v>1725.6</v>
      </c>
      <c r="P102" s="174">
        <f>INDEX('Ultima mCF Table'!$B$2:$D$92,MATCH('Ultima (Precision)'!$D$6,'Ultima mCF Table'!$A$2:$A$92,0),MATCH('Ultima (Precision)'!$E102,'Ultima mCF Table'!$B$1:$D$1,0))*($F102*P$11)</f>
        <v>1869.4</v>
      </c>
      <c r="Q102" s="174">
        <f>INDEX('Ultima mCF Table'!$B$2:$D$92,MATCH('Ultima (Precision)'!$D$6,'Ultima mCF Table'!$A$2:$A$92,0),MATCH('Ultima (Precision)'!$E102,'Ultima mCF Table'!$B$1:$D$1,0))*($F102*Q$11)</f>
        <v>2013.1999999999998</v>
      </c>
      <c r="R102" s="174">
        <f>INDEX('Ultima mCF Table'!$B$2:$D$92,MATCH('Ultima (Precision)'!$D$6,'Ultima mCF Table'!$A$2:$A$92,0),MATCH('Ultima (Precision)'!$E102,'Ultima mCF Table'!$B$1:$D$1,0))*($F102*R$11)</f>
        <v>2157</v>
      </c>
      <c r="S102" s="174">
        <f>INDEX('Ultima mCF Table'!$B$2:$D$92,MATCH('Ultima (Precision)'!$D$6,'Ultima mCF Table'!$A$2:$A$92,0),MATCH('Ultima (Precision)'!$E102,'Ultima mCF Table'!$B$1:$D$1,0))*($F102*S$11)</f>
        <v>2300.8000000000002</v>
      </c>
      <c r="T102" s="174">
        <f>INDEX('Ultima mCF Table'!$B$2:$D$92,MATCH('Ultima (Precision)'!$D$6,'Ultima mCF Table'!$A$2:$A$92,0),MATCH('Ultima (Precision)'!$E102,'Ultima mCF Table'!$B$1:$D$1,0))*($F102*T$11)</f>
        <v>2444.6</v>
      </c>
      <c r="U102" s="174">
        <f>INDEX('Ultima mCF Table'!$B$2:$D$92,MATCH('Ultima (Precision)'!$D$6,'Ultima mCF Table'!$A$2:$A$92,0),MATCH('Ultima (Precision)'!$E102,'Ultima mCF Table'!$B$1:$D$1,0))*($F102*U$11)</f>
        <v>2588.4</v>
      </c>
      <c r="V102" s="174">
        <f>INDEX('Ultima mCF Table'!$B$2:$D$92,MATCH('Ultima (Precision)'!$D$6,'Ultima mCF Table'!$A$2:$A$92,0),MATCH('Ultima (Precision)'!$E102,'Ultima mCF Table'!$B$1:$D$1,0))*($F102*V$11)</f>
        <v>2732.2</v>
      </c>
      <c r="W102" s="174">
        <f>INDEX('Ultima mCF Table'!$B$2:$D$92,MATCH('Ultima (Precision)'!$D$6,'Ultima mCF Table'!$A$2:$A$92,0),MATCH('Ultima (Precision)'!$E102,'Ultima mCF Table'!$B$1:$D$1,0))*($F102*W$11)</f>
        <v>2876</v>
      </c>
      <c r="X102" s="174">
        <f>INDEX('Ultima mCF Table'!$B$2:$D$92,MATCH('Ultima (Precision)'!$D$6,'Ultima mCF Table'!$A$2:$A$92,0),MATCH('Ultima (Precision)'!$E102,'Ultima mCF Table'!$B$1:$D$1,0))*($F102*X$11)</f>
        <v>3019.8</v>
      </c>
      <c r="Y102" s="174">
        <f>INDEX('Ultima mCF Table'!$B$2:$D$92,MATCH('Ultima (Precision)'!$D$6,'Ultima mCF Table'!$A$2:$A$92,0),MATCH('Ultima (Precision)'!$E102,'Ultima mCF Table'!$B$1:$D$1,0))*($F102*Y$11)</f>
        <v>3163.6000000000004</v>
      </c>
      <c r="Z102" s="174">
        <f>INDEX('Ultima mCF Table'!$B$2:$D$92,MATCH('Ultima (Precision)'!$D$6,'Ultima mCF Table'!$A$2:$A$92,0),MATCH('Ultima (Precision)'!$E102,'Ultima mCF Table'!$B$1:$D$1,0))*($F102*Z$11)</f>
        <v>3307.3999999999996</v>
      </c>
      <c r="AA102" s="174">
        <f>INDEX('Ultima mCF Table'!$B$2:$D$92,MATCH('Ultima (Precision)'!$D$6,'Ultima mCF Table'!$A$2:$A$92,0),MATCH('Ultima (Precision)'!$E102,'Ultima mCF Table'!$B$1:$D$1,0))*($F102*AA$11)</f>
        <v>3451.2</v>
      </c>
      <c r="AB102" s="174">
        <f>INDEX('Ultima mCF Table'!$B$2:$D$92,MATCH('Ultima (Precision)'!$D$6,'Ultima mCF Table'!$A$2:$A$92,0),MATCH('Ultima (Precision)'!$E102,'Ultima mCF Table'!$B$1:$D$1,0))*($F102*AB$11)</f>
        <v>3595</v>
      </c>
      <c r="AC102" s="174">
        <f>INDEX('Ultima mCF Table'!$B$2:$D$92,MATCH('Ultima (Precision)'!$D$6,'Ultima mCF Table'!$A$2:$A$92,0),MATCH('Ultima (Precision)'!$E102,'Ultima mCF Table'!$B$1:$D$1,0))*($F102*AC$11)</f>
        <v>3738.8</v>
      </c>
      <c r="AD102" s="178">
        <f>INDEX('Ultima mCF Table'!$B$2:$D$92,MATCH('Ultima (Precision)'!$D$6,'Ultima mCF Table'!$A$2:$A$92,0),MATCH('Ultima (Precision)'!$E102,'Ultima mCF Table'!$B$1:$D$1,0))*($F102*AD$11)</f>
        <v>3882.6000000000004</v>
      </c>
    </row>
    <row r="103" spans="1:30" x14ac:dyDescent="0.2">
      <c r="A103" s="351">
        <v>4</v>
      </c>
      <c r="B103" s="351">
        <v>433</v>
      </c>
      <c r="C103" s="351">
        <v>700</v>
      </c>
      <c r="D103" s="351" t="s">
        <v>68</v>
      </c>
      <c r="E103" s="351" t="s">
        <v>72</v>
      </c>
      <c r="F103" s="352">
        <v>1895</v>
      </c>
      <c r="G103" s="353"/>
      <c r="H103" s="177">
        <f>INDEX('Ultima mCF Table'!$B$2:$D$92,MATCH('Ultima (Precision)'!$D$6,'Ultima mCF Table'!$A$2:$A$92,0),MATCH('Ultima (Precision)'!$E103,'Ultima mCF Table'!$B$1:$D$1,0))*($F103*H$11)</f>
        <v>947.5</v>
      </c>
      <c r="I103" s="174">
        <f>INDEX('Ultima mCF Table'!$B$2:$D$92,MATCH('Ultima (Precision)'!$D$6,'Ultima mCF Table'!$A$2:$A$92,0),MATCH('Ultima (Precision)'!$E103,'Ultima mCF Table'!$B$1:$D$1,0))*($F103*I$11)</f>
        <v>1137</v>
      </c>
      <c r="J103" s="174">
        <f>INDEX('Ultima mCF Table'!$B$2:$D$92,MATCH('Ultima (Precision)'!$D$6,'Ultima mCF Table'!$A$2:$A$92,0),MATCH('Ultima (Precision)'!$E103,'Ultima mCF Table'!$B$1:$D$1,0))*($F103*J$11)</f>
        <v>1326.5</v>
      </c>
      <c r="K103" s="174">
        <f>INDEX('Ultima mCF Table'!$B$2:$D$92,MATCH('Ultima (Precision)'!$D$6,'Ultima mCF Table'!$A$2:$A$92,0),MATCH('Ultima (Precision)'!$E103,'Ultima mCF Table'!$B$1:$D$1,0))*($F103*K$11)</f>
        <v>1516</v>
      </c>
      <c r="L103" s="174">
        <f>INDEX('Ultima mCF Table'!$B$2:$D$92,MATCH('Ultima (Precision)'!$D$6,'Ultima mCF Table'!$A$2:$A$92,0),MATCH('Ultima (Precision)'!$E103,'Ultima mCF Table'!$B$1:$D$1,0))*($F103*L$11)</f>
        <v>1705.5</v>
      </c>
      <c r="M103" s="174">
        <f>INDEX('Ultima mCF Table'!$B$2:$D$92,MATCH('Ultima (Precision)'!$D$6,'Ultima mCF Table'!$A$2:$A$92,0),MATCH('Ultima (Precision)'!$E103,'Ultima mCF Table'!$B$1:$D$1,0))*($F103*M$11)</f>
        <v>1895</v>
      </c>
      <c r="N103" s="174">
        <f>INDEX('Ultima mCF Table'!$B$2:$D$92,MATCH('Ultima (Precision)'!$D$6,'Ultima mCF Table'!$A$2:$A$92,0),MATCH('Ultima (Precision)'!$E103,'Ultima mCF Table'!$B$1:$D$1,0))*($F103*N$11)</f>
        <v>2084.5</v>
      </c>
      <c r="O103" s="174">
        <f>INDEX('Ultima mCF Table'!$B$2:$D$92,MATCH('Ultima (Precision)'!$D$6,'Ultima mCF Table'!$A$2:$A$92,0),MATCH('Ultima (Precision)'!$E103,'Ultima mCF Table'!$B$1:$D$1,0))*($F103*O$11)</f>
        <v>2274</v>
      </c>
      <c r="P103" s="174">
        <f>INDEX('Ultima mCF Table'!$B$2:$D$92,MATCH('Ultima (Precision)'!$D$6,'Ultima mCF Table'!$A$2:$A$92,0),MATCH('Ultima (Precision)'!$E103,'Ultima mCF Table'!$B$1:$D$1,0))*($F103*P$11)</f>
        <v>2463.5</v>
      </c>
      <c r="Q103" s="174">
        <f>INDEX('Ultima mCF Table'!$B$2:$D$92,MATCH('Ultima (Precision)'!$D$6,'Ultima mCF Table'!$A$2:$A$92,0),MATCH('Ultima (Precision)'!$E103,'Ultima mCF Table'!$B$1:$D$1,0))*($F103*Q$11)</f>
        <v>2653</v>
      </c>
      <c r="R103" s="174">
        <f>INDEX('Ultima mCF Table'!$B$2:$D$92,MATCH('Ultima (Precision)'!$D$6,'Ultima mCF Table'!$A$2:$A$92,0),MATCH('Ultima (Precision)'!$E103,'Ultima mCF Table'!$B$1:$D$1,0))*($F103*R$11)</f>
        <v>2842.5</v>
      </c>
      <c r="S103" s="174">
        <f>INDEX('Ultima mCF Table'!$B$2:$D$92,MATCH('Ultima (Precision)'!$D$6,'Ultima mCF Table'!$A$2:$A$92,0),MATCH('Ultima (Precision)'!$E103,'Ultima mCF Table'!$B$1:$D$1,0))*($F103*S$11)</f>
        <v>3032</v>
      </c>
      <c r="T103" s="174">
        <f>INDEX('Ultima mCF Table'!$B$2:$D$92,MATCH('Ultima (Precision)'!$D$6,'Ultima mCF Table'!$A$2:$A$92,0),MATCH('Ultima (Precision)'!$E103,'Ultima mCF Table'!$B$1:$D$1,0))*($F103*T$11)</f>
        <v>3221.5</v>
      </c>
      <c r="U103" s="174">
        <f>INDEX('Ultima mCF Table'!$B$2:$D$92,MATCH('Ultima (Precision)'!$D$6,'Ultima mCF Table'!$A$2:$A$92,0),MATCH('Ultima (Precision)'!$E103,'Ultima mCF Table'!$B$1:$D$1,0))*($F103*U$11)</f>
        <v>3411</v>
      </c>
      <c r="V103" s="174">
        <f>INDEX('Ultima mCF Table'!$B$2:$D$92,MATCH('Ultima (Precision)'!$D$6,'Ultima mCF Table'!$A$2:$A$92,0),MATCH('Ultima (Precision)'!$E103,'Ultima mCF Table'!$B$1:$D$1,0))*($F103*V$11)</f>
        <v>3600.5</v>
      </c>
      <c r="W103" s="174">
        <f>INDEX('Ultima mCF Table'!$B$2:$D$92,MATCH('Ultima (Precision)'!$D$6,'Ultima mCF Table'!$A$2:$A$92,0),MATCH('Ultima (Precision)'!$E103,'Ultima mCF Table'!$B$1:$D$1,0))*($F103*W$11)</f>
        <v>3790</v>
      </c>
      <c r="X103" s="174">
        <f>INDEX('Ultima mCF Table'!$B$2:$D$92,MATCH('Ultima (Precision)'!$D$6,'Ultima mCF Table'!$A$2:$A$92,0),MATCH('Ultima (Precision)'!$E103,'Ultima mCF Table'!$B$1:$D$1,0))*($F103*X$11)</f>
        <v>3979.5</v>
      </c>
      <c r="Y103" s="174">
        <f>INDEX('Ultima mCF Table'!$B$2:$D$92,MATCH('Ultima (Precision)'!$D$6,'Ultima mCF Table'!$A$2:$A$92,0),MATCH('Ultima (Precision)'!$E103,'Ultima mCF Table'!$B$1:$D$1,0))*($F103*Y$11)</f>
        <v>4169</v>
      </c>
      <c r="Z103" s="174">
        <f>INDEX('Ultima mCF Table'!$B$2:$D$92,MATCH('Ultima (Precision)'!$D$6,'Ultima mCF Table'!$A$2:$A$92,0),MATCH('Ultima (Precision)'!$E103,'Ultima mCF Table'!$B$1:$D$1,0))*($F103*Z$11)</f>
        <v>4358.5</v>
      </c>
      <c r="AA103" s="174">
        <f>INDEX('Ultima mCF Table'!$B$2:$D$92,MATCH('Ultima (Precision)'!$D$6,'Ultima mCF Table'!$A$2:$A$92,0),MATCH('Ultima (Precision)'!$E103,'Ultima mCF Table'!$B$1:$D$1,0))*($F103*AA$11)</f>
        <v>4548</v>
      </c>
      <c r="AB103" s="174">
        <f>INDEX('Ultima mCF Table'!$B$2:$D$92,MATCH('Ultima (Precision)'!$D$6,'Ultima mCF Table'!$A$2:$A$92,0),MATCH('Ultima (Precision)'!$E103,'Ultima mCF Table'!$B$1:$D$1,0))*($F103*AB$11)</f>
        <v>4737.5</v>
      </c>
      <c r="AC103" s="174">
        <f>INDEX('Ultima mCF Table'!$B$2:$D$92,MATCH('Ultima (Precision)'!$D$6,'Ultima mCF Table'!$A$2:$A$92,0),MATCH('Ultima (Precision)'!$E103,'Ultima mCF Table'!$B$1:$D$1,0))*($F103*AC$11)</f>
        <v>4927</v>
      </c>
      <c r="AD103" s="178">
        <f>INDEX('Ultima mCF Table'!$B$2:$D$92,MATCH('Ultima (Precision)'!$D$6,'Ultima mCF Table'!$A$2:$A$92,0),MATCH('Ultima (Precision)'!$E103,'Ultima mCF Table'!$B$1:$D$1,0))*($F103*AD$11)</f>
        <v>5116.5</v>
      </c>
    </row>
    <row r="104" spans="1:30" x14ac:dyDescent="0.2">
      <c r="A104" s="351">
        <v>4</v>
      </c>
      <c r="B104" s="351">
        <v>505</v>
      </c>
      <c r="C104" s="351">
        <v>770</v>
      </c>
      <c r="D104" s="351" t="s">
        <v>65</v>
      </c>
      <c r="E104" s="351" t="s">
        <v>72</v>
      </c>
      <c r="F104" s="352">
        <v>833</v>
      </c>
      <c r="G104" s="353"/>
      <c r="H104" s="177">
        <f>INDEX('Ultima mCF Table'!$B$2:$D$92,MATCH('Ultima (Precision)'!$D$6,'Ultima mCF Table'!$A$2:$A$92,0),MATCH('Ultima (Precision)'!$E104,'Ultima mCF Table'!$B$1:$D$1,0))*($F104*H$11)</f>
        <v>416.5</v>
      </c>
      <c r="I104" s="174">
        <f>INDEX('Ultima mCF Table'!$B$2:$D$92,MATCH('Ultima (Precision)'!$D$6,'Ultima mCF Table'!$A$2:$A$92,0),MATCH('Ultima (Precision)'!$E104,'Ultima mCF Table'!$B$1:$D$1,0))*($F104*I$11)</f>
        <v>499.79999999999995</v>
      </c>
      <c r="J104" s="174">
        <f>INDEX('Ultima mCF Table'!$B$2:$D$92,MATCH('Ultima (Precision)'!$D$6,'Ultima mCF Table'!$A$2:$A$92,0),MATCH('Ultima (Precision)'!$E104,'Ultima mCF Table'!$B$1:$D$1,0))*($F104*J$11)</f>
        <v>583.09999999999991</v>
      </c>
      <c r="K104" s="174">
        <f>INDEX('Ultima mCF Table'!$B$2:$D$92,MATCH('Ultima (Precision)'!$D$6,'Ultima mCF Table'!$A$2:$A$92,0),MATCH('Ultima (Precision)'!$E104,'Ultima mCF Table'!$B$1:$D$1,0))*($F104*K$11)</f>
        <v>666.40000000000009</v>
      </c>
      <c r="L104" s="174">
        <f>INDEX('Ultima mCF Table'!$B$2:$D$92,MATCH('Ultima (Precision)'!$D$6,'Ultima mCF Table'!$A$2:$A$92,0),MATCH('Ultima (Precision)'!$E104,'Ultima mCF Table'!$B$1:$D$1,0))*($F104*L$11)</f>
        <v>749.7</v>
      </c>
      <c r="M104" s="174">
        <f>INDEX('Ultima mCF Table'!$B$2:$D$92,MATCH('Ultima (Precision)'!$D$6,'Ultima mCF Table'!$A$2:$A$92,0),MATCH('Ultima (Precision)'!$E104,'Ultima mCF Table'!$B$1:$D$1,0))*($F104*M$11)</f>
        <v>833</v>
      </c>
      <c r="N104" s="174">
        <f>INDEX('Ultima mCF Table'!$B$2:$D$92,MATCH('Ultima (Precision)'!$D$6,'Ultima mCF Table'!$A$2:$A$92,0),MATCH('Ultima (Precision)'!$E104,'Ultima mCF Table'!$B$1:$D$1,0))*($F104*N$11)</f>
        <v>916.30000000000007</v>
      </c>
      <c r="O104" s="174">
        <f>INDEX('Ultima mCF Table'!$B$2:$D$92,MATCH('Ultima (Precision)'!$D$6,'Ultima mCF Table'!$A$2:$A$92,0),MATCH('Ultima (Precision)'!$E104,'Ultima mCF Table'!$B$1:$D$1,0))*($F104*O$11)</f>
        <v>999.59999999999991</v>
      </c>
      <c r="P104" s="174">
        <f>INDEX('Ultima mCF Table'!$B$2:$D$92,MATCH('Ultima (Precision)'!$D$6,'Ultima mCF Table'!$A$2:$A$92,0),MATCH('Ultima (Precision)'!$E104,'Ultima mCF Table'!$B$1:$D$1,0))*($F104*P$11)</f>
        <v>1082.9000000000001</v>
      </c>
      <c r="Q104" s="174">
        <f>INDEX('Ultima mCF Table'!$B$2:$D$92,MATCH('Ultima (Precision)'!$D$6,'Ultima mCF Table'!$A$2:$A$92,0),MATCH('Ultima (Precision)'!$E104,'Ultima mCF Table'!$B$1:$D$1,0))*($F104*Q$11)</f>
        <v>1166.1999999999998</v>
      </c>
      <c r="R104" s="174">
        <f>INDEX('Ultima mCF Table'!$B$2:$D$92,MATCH('Ultima (Precision)'!$D$6,'Ultima mCF Table'!$A$2:$A$92,0),MATCH('Ultima (Precision)'!$E104,'Ultima mCF Table'!$B$1:$D$1,0))*($F104*R$11)</f>
        <v>1249.5</v>
      </c>
      <c r="S104" s="174">
        <f>INDEX('Ultima mCF Table'!$B$2:$D$92,MATCH('Ultima (Precision)'!$D$6,'Ultima mCF Table'!$A$2:$A$92,0),MATCH('Ultima (Precision)'!$E104,'Ultima mCF Table'!$B$1:$D$1,0))*($F104*S$11)</f>
        <v>1332.8000000000002</v>
      </c>
      <c r="T104" s="174">
        <f>INDEX('Ultima mCF Table'!$B$2:$D$92,MATCH('Ultima (Precision)'!$D$6,'Ultima mCF Table'!$A$2:$A$92,0),MATCH('Ultima (Precision)'!$E104,'Ultima mCF Table'!$B$1:$D$1,0))*($F104*T$11)</f>
        <v>1416.1</v>
      </c>
      <c r="U104" s="174">
        <f>INDEX('Ultima mCF Table'!$B$2:$D$92,MATCH('Ultima (Precision)'!$D$6,'Ultima mCF Table'!$A$2:$A$92,0),MATCH('Ultima (Precision)'!$E104,'Ultima mCF Table'!$B$1:$D$1,0))*($F104*U$11)</f>
        <v>1499.4</v>
      </c>
      <c r="V104" s="174">
        <f>INDEX('Ultima mCF Table'!$B$2:$D$92,MATCH('Ultima (Precision)'!$D$6,'Ultima mCF Table'!$A$2:$A$92,0),MATCH('Ultima (Precision)'!$E104,'Ultima mCF Table'!$B$1:$D$1,0))*($F104*V$11)</f>
        <v>1582.6999999999998</v>
      </c>
      <c r="W104" s="174">
        <f>INDEX('Ultima mCF Table'!$B$2:$D$92,MATCH('Ultima (Precision)'!$D$6,'Ultima mCF Table'!$A$2:$A$92,0),MATCH('Ultima (Precision)'!$E104,'Ultima mCF Table'!$B$1:$D$1,0))*($F104*W$11)</f>
        <v>1666</v>
      </c>
      <c r="X104" s="174">
        <f>INDEX('Ultima mCF Table'!$B$2:$D$92,MATCH('Ultima (Precision)'!$D$6,'Ultima mCF Table'!$A$2:$A$92,0),MATCH('Ultima (Precision)'!$E104,'Ultima mCF Table'!$B$1:$D$1,0))*($F104*X$11)</f>
        <v>1749.3000000000002</v>
      </c>
      <c r="Y104" s="174">
        <f>INDEX('Ultima mCF Table'!$B$2:$D$92,MATCH('Ultima (Precision)'!$D$6,'Ultima mCF Table'!$A$2:$A$92,0),MATCH('Ultima (Precision)'!$E104,'Ultima mCF Table'!$B$1:$D$1,0))*($F104*Y$11)</f>
        <v>1832.6000000000001</v>
      </c>
      <c r="Z104" s="174">
        <f>INDEX('Ultima mCF Table'!$B$2:$D$92,MATCH('Ultima (Precision)'!$D$6,'Ultima mCF Table'!$A$2:$A$92,0),MATCH('Ultima (Precision)'!$E104,'Ultima mCF Table'!$B$1:$D$1,0))*($F104*Z$11)</f>
        <v>1915.8999999999999</v>
      </c>
      <c r="AA104" s="174">
        <f>INDEX('Ultima mCF Table'!$B$2:$D$92,MATCH('Ultima (Precision)'!$D$6,'Ultima mCF Table'!$A$2:$A$92,0),MATCH('Ultima (Precision)'!$E104,'Ultima mCF Table'!$B$1:$D$1,0))*($F104*AA$11)</f>
        <v>1999.1999999999998</v>
      </c>
      <c r="AB104" s="174">
        <f>INDEX('Ultima mCF Table'!$B$2:$D$92,MATCH('Ultima (Precision)'!$D$6,'Ultima mCF Table'!$A$2:$A$92,0),MATCH('Ultima (Precision)'!$E104,'Ultima mCF Table'!$B$1:$D$1,0))*($F104*AB$11)</f>
        <v>2082.5</v>
      </c>
      <c r="AC104" s="174">
        <f>INDEX('Ultima mCF Table'!$B$2:$D$92,MATCH('Ultima (Precision)'!$D$6,'Ultima mCF Table'!$A$2:$A$92,0),MATCH('Ultima (Precision)'!$E104,'Ultima mCF Table'!$B$1:$D$1,0))*($F104*AC$11)</f>
        <v>2165.8000000000002</v>
      </c>
      <c r="AD104" s="178">
        <f>INDEX('Ultima mCF Table'!$B$2:$D$92,MATCH('Ultima (Precision)'!$D$6,'Ultima mCF Table'!$A$2:$A$92,0),MATCH('Ultima (Precision)'!$E104,'Ultima mCF Table'!$B$1:$D$1,0))*($F104*AD$11)</f>
        <v>2249.1000000000004</v>
      </c>
    </row>
    <row r="105" spans="1:30" x14ac:dyDescent="0.2">
      <c r="A105" s="351">
        <v>4</v>
      </c>
      <c r="B105" s="351">
        <v>505</v>
      </c>
      <c r="C105" s="351">
        <v>770</v>
      </c>
      <c r="D105" s="351" t="s">
        <v>66</v>
      </c>
      <c r="E105" s="351" t="s">
        <v>72</v>
      </c>
      <c r="F105" s="352">
        <v>1055</v>
      </c>
      <c r="G105" s="353"/>
      <c r="H105" s="177">
        <f>INDEX('Ultima mCF Table'!$B$2:$D$92,MATCH('Ultima (Precision)'!$D$6,'Ultima mCF Table'!$A$2:$A$92,0),MATCH('Ultima (Precision)'!$E105,'Ultima mCF Table'!$B$1:$D$1,0))*($F105*H$11)</f>
        <v>527.5</v>
      </c>
      <c r="I105" s="174">
        <f>INDEX('Ultima mCF Table'!$B$2:$D$92,MATCH('Ultima (Precision)'!$D$6,'Ultima mCF Table'!$A$2:$A$92,0),MATCH('Ultima (Precision)'!$E105,'Ultima mCF Table'!$B$1:$D$1,0))*($F105*I$11)</f>
        <v>633</v>
      </c>
      <c r="J105" s="174">
        <f>INDEX('Ultima mCF Table'!$B$2:$D$92,MATCH('Ultima (Precision)'!$D$6,'Ultima mCF Table'!$A$2:$A$92,0),MATCH('Ultima (Precision)'!$E105,'Ultima mCF Table'!$B$1:$D$1,0))*($F105*J$11)</f>
        <v>738.5</v>
      </c>
      <c r="K105" s="174">
        <f>INDEX('Ultima mCF Table'!$B$2:$D$92,MATCH('Ultima (Precision)'!$D$6,'Ultima mCF Table'!$A$2:$A$92,0),MATCH('Ultima (Precision)'!$E105,'Ultima mCF Table'!$B$1:$D$1,0))*($F105*K$11)</f>
        <v>844</v>
      </c>
      <c r="L105" s="174">
        <f>INDEX('Ultima mCF Table'!$B$2:$D$92,MATCH('Ultima (Precision)'!$D$6,'Ultima mCF Table'!$A$2:$A$92,0),MATCH('Ultima (Precision)'!$E105,'Ultima mCF Table'!$B$1:$D$1,0))*($F105*L$11)</f>
        <v>949.5</v>
      </c>
      <c r="M105" s="174">
        <f>INDEX('Ultima mCF Table'!$B$2:$D$92,MATCH('Ultima (Precision)'!$D$6,'Ultima mCF Table'!$A$2:$A$92,0),MATCH('Ultima (Precision)'!$E105,'Ultima mCF Table'!$B$1:$D$1,0))*($F105*M$11)</f>
        <v>1055</v>
      </c>
      <c r="N105" s="174">
        <f>INDEX('Ultima mCF Table'!$B$2:$D$92,MATCH('Ultima (Precision)'!$D$6,'Ultima mCF Table'!$A$2:$A$92,0),MATCH('Ultima (Precision)'!$E105,'Ultima mCF Table'!$B$1:$D$1,0))*($F105*N$11)</f>
        <v>1160.5</v>
      </c>
      <c r="O105" s="174">
        <f>INDEX('Ultima mCF Table'!$B$2:$D$92,MATCH('Ultima (Precision)'!$D$6,'Ultima mCF Table'!$A$2:$A$92,0),MATCH('Ultima (Precision)'!$E105,'Ultima mCF Table'!$B$1:$D$1,0))*($F105*O$11)</f>
        <v>1266</v>
      </c>
      <c r="P105" s="174">
        <f>INDEX('Ultima mCF Table'!$B$2:$D$92,MATCH('Ultima (Precision)'!$D$6,'Ultima mCF Table'!$A$2:$A$92,0),MATCH('Ultima (Precision)'!$E105,'Ultima mCF Table'!$B$1:$D$1,0))*($F105*P$11)</f>
        <v>1371.5</v>
      </c>
      <c r="Q105" s="174">
        <f>INDEX('Ultima mCF Table'!$B$2:$D$92,MATCH('Ultima (Precision)'!$D$6,'Ultima mCF Table'!$A$2:$A$92,0),MATCH('Ultima (Precision)'!$E105,'Ultima mCF Table'!$B$1:$D$1,0))*($F105*Q$11)</f>
        <v>1477</v>
      </c>
      <c r="R105" s="174">
        <f>INDEX('Ultima mCF Table'!$B$2:$D$92,MATCH('Ultima (Precision)'!$D$6,'Ultima mCF Table'!$A$2:$A$92,0),MATCH('Ultima (Precision)'!$E105,'Ultima mCF Table'!$B$1:$D$1,0))*($F105*R$11)</f>
        <v>1582.5</v>
      </c>
      <c r="S105" s="174">
        <f>INDEX('Ultima mCF Table'!$B$2:$D$92,MATCH('Ultima (Precision)'!$D$6,'Ultima mCF Table'!$A$2:$A$92,0),MATCH('Ultima (Precision)'!$E105,'Ultima mCF Table'!$B$1:$D$1,0))*($F105*S$11)</f>
        <v>1688</v>
      </c>
      <c r="T105" s="174">
        <f>INDEX('Ultima mCF Table'!$B$2:$D$92,MATCH('Ultima (Precision)'!$D$6,'Ultima mCF Table'!$A$2:$A$92,0),MATCH('Ultima (Precision)'!$E105,'Ultima mCF Table'!$B$1:$D$1,0))*($F105*T$11)</f>
        <v>1793.5</v>
      </c>
      <c r="U105" s="174">
        <f>INDEX('Ultima mCF Table'!$B$2:$D$92,MATCH('Ultima (Precision)'!$D$6,'Ultima mCF Table'!$A$2:$A$92,0),MATCH('Ultima (Precision)'!$E105,'Ultima mCF Table'!$B$1:$D$1,0))*($F105*U$11)</f>
        <v>1899</v>
      </c>
      <c r="V105" s="174">
        <f>INDEX('Ultima mCF Table'!$B$2:$D$92,MATCH('Ultima (Precision)'!$D$6,'Ultima mCF Table'!$A$2:$A$92,0),MATCH('Ultima (Precision)'!$E105,'Ultima mCF Table'!$B$1:$D$1,0))*($F105*V$11)</f>
        <v>2004.5</v>
      </c>
      <c r="W105" s="174">
        <f>INDEX('Ultima mCF Table'!$B$2:$D$92,MATCH('Ultima (Precision)'!$D$6,'Ultima mCF Table'!$A$2:$A$92,0),MATCH('Ultima (Precision)'!$E105,'Ultima mCF Table'!$B$1:$D$1,0))*($F105*W$11)</f>
        <v>2110</v>
      </c>
      <c r="X105" s="174">
        <f>INDEX('Ultima mCF Table'!$B$2:$D$92,MATCH('Ultima (Precision)'!$D$6,'Ultima mCF Table'!$A$2:$A$92,0),MATCH('Ultima (Precision)'!$E105,'Ultima mCF Table'!$B$1:$D$1,0))*($F105*X$11)</f>
        <v>2215.5</v>
      </c>
      <c r="Y105" s="174">
        <f>INDEX('Ultima mCF Table'!$B$2:$D$92,MATCH('Ultima (Precision)'!$D$6,'Ultima mCF Table'!$A$2:$A$92,0),MATCH('Ultima (Precision)'!$E105,'Ultima mCF Table'!$B$1:$D$1,0))*($F105*Y$11)</f>
        <v>2321</v>
      </c>
      <c r="Z105" s="174">
        <f>INDEX('Ultima mCF Table'!$B$2:$D$92,MATCH('Ultima (Precision)'!$D$6,'Ultima mCF Table'!$A$2:$A$92,0),MATCH('Ultima (Precision)'!$E105,'Ultima mCF Table'!$B$1:$D$1,0))*($F105*Z$11)</f>
        <v>2426.5</v>
      </c>
      <c r="AA105" s="174">
        <f>INDEX('Ultima mCF Table'!$B$2:$D$92,MATCH('Ultima (Precision)'!$D$6,'Ultima mCF Table'!$A$2:$A$92,0),MATCH('Ultima (Precision)'!$E105,'Ultima mCF Table'!$B$1:$D$1,0))*($F105*AA$11)</f>
        <v>2532</v>
      </c>
      <c r="AB105" s="174">
        <f>INDEX('Ultima mCF Table'!$B$2:$D$92,MATCH('Ultima (Precision)'!$D$6,'Ultima mCF Table'!$A$2:$A$92,0),MATCH('Ultima (Precision)'!$E105,'Ultima mCF Table'!$B$1:$D$1,0))*($F105*AB$11)</f>
        <v>2637.5</v>
      </c>
      <c r="AC105" s="174">
        <f>INDEX('Ultima mCF Table'!$B$2:$D$92,MATCH('Ultima (Precision)'!$D$6,'Ultima mCF Table'!$A$2:$A$92,0),MATCH('Ultima (Precision)'!$E105,'Ultima mCF Table'!$B$1:$D$1,0))*($F105*AC$11)</f>
        <v>2743</v>
      </c>
      <c r="AD105" s="178">
        <f>INDEX('Ultima mCF Table'!$B$2:$D$92,MATCH('Ultima (Precision)'!$D$6,'Ultima mCF Table'!$A$2:$A$92,0),MATCH('Ultima (Precision)'!$E105,'Ultima mCF Table'!$B$1:$D$1,0))*($F105*AD$11)</f>
        <v>2848.5</v>
      </c>
    </row>
    <row r="106" spans="1:30" x14ac:dyDescent="0.2">
      <c r="A106" s="351">
        <v>4</v>
      </c>
      <c r="B106" s="351">
        <v>505</v>
      </c>
      <c r="C106" s="351">
        <v>770</v>
      </c>
      <c r="D106" s="351" t="s">
        <v>67</v>
      </c>
      <c r="E106" s="351" t="s">
        <v>72</v>
      </c>
      <c r="F106" s="352">
        <v>1618</v>
      </c>
      <c r="G106" s="353"/>
      <c r="H106" s="177">
        <f>INDEX('Ultima mCF Table'!$B$2:$D$92,MATCH('Ultima (Precision)'!$D$6,'Ultima mCF Table'!$A$2:$A$92,0),MATCH('Ultima (Precision)'!$E106,'Ultima mCF Table'!$B$1:$D$1,0))*($F106*H$11)</f>
        <v>809</v>
      </c>
      <c r="I106" s="174">
        <f>INDEX('Ultima mCF Table'!$B$2:$D$92,MATCH('Ultima (Precision)'!$D$6,'Ultima mCF Table'!$A$2:$A$92,0),MATCH('Ultima (Precision)'!$E106,'Ultima mCF Table'!$B$1:$D$1,0))*($F106*I$11)</f>
        <v>970.8</v>
      </c>
      <c r="J106" s="174">
        <f>INDEX('Ultima mCF Table'!$B$2:$D$92,MATCH('Ultima (Precision)'!$D$6,'Ultima mCF Table'!$A$2:$A$92,0),MATCH('Ultima (Precision)'!$E106,'Ultima mCF Table'!$B$1:$D$1,0))*($F106*J$11)</f>
        <v>1132.5999999999999</v>
      </c>
      <c r="K106" s="174">
        <f>INDEX('Ultima mCF Table'!$B$2:$D$92,MATCH('Ultima (Precision)'!$D$6,'Ultima mCF Table'!$A$2:$A$92,0),MATCH('Ultima (Precision)'!$E106,'Ultima mCF Table'!$B$1:$D$1,0))*($F106*K$11)</f>
        <v>1294.4000000000001</v>
      </c>
      <c r="L106" s="174">
        <f>INDEX('Ultima mCF Table'!$B$2:$D$92,MATCH('Ultima (Precision)'!$D$6,'Ultima mCF Table'!$A$2:$A$92,0),MATCH('Ultima (Precision)'!$E106,'Ultima mCF Table'!$B$1:$D$1,0))*($F106*L$11)</f>
        <v>1456.2</v>
      </c>
      <c r="M106" s="174">
        <f>INDEX('Ultima mCF Table'!$B$2:$D$92,MATCH('Ultima (Precision)'!$D$6,'Ultima mCF Table'!$A$2:$A$92,0),MATCH('Ultima (Precision)'!$E106,'Ultima mCF Table'!$B$1:$D$1,0))*($F106*M$11)</f>
        <v>1618</v>
      </c>
      <c r="N106" s="174">
        <f>INDEX('Ultima mCF Table'!$B$2:$D$92,MATCH('Ultima (Precision)'!$D$6,'Ultima mCF Table'!$A$2:$A$92,0),MATCH('Ultima (Precision)'!$E106,'Ultima mCF Table'!$B$1:$D$1,0))*($F106*N$11)</f>
        <v>1779.8000000000002</v>
      </c>
      <c r="O106" s="174">
        <f>INDEX('Ultima mCF Table'!$B$2:$D$92,MATCH('Ultima (Precision)'!$D$6,'Ultima mCF Table'!$A$2:$A$92,0),MATCH('Ultima (Precision)'!$E106,'Ultima mCF Table'!$B$1:$D$1,0))*($F106*O$11)</f>
        <v>1941.6</v>
      </c>
      <c r="P106" s="174">
        <f>INDEX('Ultima mCF Table'!$B$2:$D$92,MATCH('Ultima (Precision)'!$D$6,'Ultima mCF Table'!$A$2:$A$92,0),MATCH('Ultima (Precision)'!$E106,'Ultima mCF Table'!$B$1:$D$1,0))*($F106*P$11)</f>
        <v>2103.4</v>
      </c>
      <c r="Q106" s="174">
        <f>INDEX('Ultima mCF Table'!$B$2:$D$92,MATCH('Ultima (Precision)'!$D$6,'Ultima mCF Table'!$A$2:$A$92,0),MATCH('Ultima (Precision)'!$E106,'Ultima mCF Table'!$B$1:$D$1,0))*($F106*Q$11)</f>
        <v>2265.1999999999998</v>
      </c>
      <c r="R106" s="174">
        <f>INDEX('Ultima mCF Table'!$B$2:$D$92,MATCH('Ultima (Precision)'!$D$6,'Ultima mCF Table'!$A$2:$A$92,0),MATCH('Ultima (Precision)'!$E106,'Ultima mCF Table'!$B$1:$D$1,0))*($F106*R$11)</f>
        <v>2427</v>
      </c>
      <c r="S106" s="174">
        <f>INDEX('Ultima mCF Table'!$B$2:$D$92,MATCH('Ultima (Precision)'!$D$6,'Ultima mCF Table'!$A$2:$A$92,0),MATCH('Ultima (Precision)'!$E106,'Ultima mCF Table'!$B$1:$D$1,0))*($F106*S$11)</f>
        <v>2588.8000000000002</v>
      </c>
      <c r="T106" s="174">
        <f>INDEX('Ultima mCF Table'!$B$2:$D$92,MATCH('Ultima (Precision)'!$D$6,'Ultima mCF Table'!$A$2:$A$92,0),MATCH('Ultima (Precision)'!$E106,'Ultima mCF Table'!$B$1:$D$1,0))*($F106*T$11)</f>
        <v>2750.6</v>
      </c>
      <c r="U106" s="174">
        <f>INDEX('Ultima mCF Table'!$B$2:$D$92,MATCH('Ultima (Precision)'!$D$6,'Ultima mCF Table'!$A$2:$A$92,0),MATCH('Ultima (Precision)'!$E106,'Ultima mCF Table'!$B$1:$D$1,0))*($F106*U$11)</f>
        <v>2912.4</v>
      </c>
      <c r="V106" s="174">
        <f>INDEX('Ultima mCF Table'!$B$2:$D$92,MATCH('Ultima (Precision)'!$D$6,'Ultima mCF Table'!$A$2:$A$92,0),MATCH('Ultima (Precision)'!$E106,'Ultima mCF Table'!$B$1:$D$1,0))*($F106*V$11)</f>
        <v>3074.2</v>
      </c>
      <c r="W106" s="174">
        <f>INDEX('Ultima mCF Table'!$B$2:$D$92,MATCH('Ultima (Precision)'!$D$6,'Ultima mCF Table'!$A$2:$A$92,0),MATCH('Ultima (Precision)'!$E106,'Ultima mCF Table'!$B$1:$D$1,0))*($F106*W$11)</f>
        <v>3236</v>
      </c>
      <c r="X106" s="174">
        <f>INDEX('Ultima mCF Table'!$B$2:$D$92,MATCH('Ultima (Precision)'!$D$6,'Ultima mCF Table'!$A$2:$A$92,0),MATCH('Ultima (Precision)'!$E106,'Ultima mCF Table'!$B$1:$D$1,0))*($F106*X$11)</f>
        <v>3397.8</v>
      </c>
      <c r="Y106" s="174">
        <f>INDEX('Ultima mCF Table'!$B$2:$D$92,MATCH('Ultima (Precision)'!$D$6,'Ultima mCF Table'!$A$2:$A$92,0),MATCH('Ultima (Precision)'!$E106,'Ultima mCF Table'!$B$1:$D$1,0))*($F106*Y$11)</f>
        <v>3559.6000000000004</v>
      </c>
      <c r="Z106" s="174">
        <f>INDEX('Ultima mCF Table'!$B$2:$D$92,MATCH('Ultima (Precision)'!$D$6,'Ultima mCF Table'!$A$2:$A$92,0),MATCH('Ultima (Precision)'!$E106,'Ultima mCF Table'!$B$1:$D$1,0))*($F106*Z$11)</f>
        <v>3721.3999999999996</v>
      </c>
      <c r="AA106" s="174">
        <f>INDEX('Ultima mCF Table'!$B$2:$D$92,MATCH('Ultima (Precision)'!$D$6,'Ultima mCF Table'!$A$2:$A$92,0),MATCH('Ultima (Precision)'!$E106,'Ultima mCF Table'!$B$1:$D$1,0))*($F106*AA$11)</f>
        <v>3883.2</v>
      </c>
      <c r="AB106" s="174">
        <f>INDEX('Ultima mCF Table'!$B$2:$D$92,MATCH('Ultima (Precision)'!$D$6,'Ultima mCF Table'!$A$2:$A$92,0),MATCH('Ultima (Precision)'!$E106,'Ultima mCF Table'!$B$1:$D$1,0))*($F106*AB$11)</f>
        <v>4045</v>
      </c>
      <c r="AC106" s="174">
        <f>INDEX('Ultima mCF Table'!$B$2:$D$92,MATCH('Ultima (Precision)'!$D$6,'Ultima mCF Table'!$A$2:$A$92,0),MATCH('Ultima (Precision)'!$E106,'Ultima mCF Table'!$B$1:$D$1,0))*($F106*AC$11)</f>
        <v>4206.8</v>
      </c>
      <c r="AD106" s="178">
        <f>INDEX('Ultima mCF Table'!$B$2:$D$92,MATCH('Ultima (Precision)'!$D$6,'Ultima mCF Table'!$A$2:$A$92,0),MATCH('Ultima (Precision)'!$E106,'Ultima mCF Table'!$B$1:$D$1,0))*($F106*AD$11)</f>
        <v>4368.6000000000004</v>
      </c>
    </row>
    <row r="107" spans="1:30" x14ac:dyDescent="0.2">
      <c r="A107" s="351">
        <v>4</v>
      </c>
      <c r="B107" s="351">
        <v>505</v>
      </c>
      <c r="C107" s="351">
        <v>770</v>
      </c>
      <c r="D107" s="351" t="s">
        <v>68</v>
      </c>
      <c r="E107" s="351" t="s">
        <v>72</v>
      </c>
      <c r="F107" s="352">
        <v>2109</v>
      </c>
      <c r="G107" s="353"/>
      <c r="H107" s="177">
        <f>INDEX('Ultima mCF Table'!$B$2:$D$92,MATCH('Ultima (Precision)'!$D$6,'Ultima mCF Table'!$A$2:$A$92,0),MATCH('Ultima (Precision)'!$E107,'Ultima mCF Table'!$B$1:$D$1,0))*($F107*H$11)</f>
        <v>1054.5</v>
      </c>
      <c r="I107" s="174">
        <f>INDEX('Ultima mCF Table'!$B$2:$D$92,MATCH('Ultima (Precision)'!$D$6,'Ultima mCF Table'!$A$2:$A$92,0),MATCH('Ultima (Precision)'!$E107,'Ultima mCF Table'!$B$1:$D$1,0))*($F107*I$11)</f>
        <v>1265.3999999999999</v>
      </c>
      <c r="J107" s="174">
        <f>INDEX('Ultima mCF Table'!$B$2:$D$92,MATCH('Ultima (Precision)'!$D$6,'Ultima mCF Table'!$A$2:$A$92,0),MATCH('Ultima (Precision)'!$E107,'Ultima mCF Table'!$B$1:$D$1,0))*($F107*J$11)</f>
        <v>1476.3</v>
      </c>
      <c r="K107" s="174">
        <f>INDEX('Ultima mCF Table'!$B$2:$D$92,MATCH('Ultima (Precision)'!$D$6,'Ultima mCF Table'!$A$2:$A$92,0),MATCH('Ultima (Precision)'!$E107,'Ultima mCF Table'!$B$1:$D$1,0))*($F107*K$11)</f>
        <v>1687.2</v>
      </c>
      <c r="L107" s="174">
        <f>INDEX('Ultima mCF Table'!$B$2:$D$92,MATCH('Ultima (Precision)'!$D$6,'Ultima mCF Table'!$A$2:$A$92,0),MATCH('Ultima (Precision)'!$E107,'Ultima mCF Table'!$B$1:$D$1,0))*($F107*L$11)</f>
        <v>1898.1000000000001</v>
      </c>
      <c r="M107" s="174">
        <f>INDEX('Ultima mCF Table'!$B$2:$D$92,MATCH('Ultima (Precision)'!$D$6,'Ultima mCF Table'!$A$2:$A$92,0),MATCH('Ultima (Precision)'!$E107,'Ultima mCF Table'!$B$1:$D$1,0))*($F107*M$11)</f>
        <v>2109</v>
      </c>
      <c r="N107" s="174">
        <f>INDEX('Ultima mCF Table'!$B$2:$D$92,MATCH('Ultima (Precision)'!$D$6,'Ultima mCF Table'!$A$2:$A$92,0),MATCH('Ultima (Precision)'!$E107,'Ultima mCF Table'!$B$1:$D$1,0))*($F107*N$11)</f>
        <v>2319.9</v>
      </c>
      <c r="O107" s="174">
        <f>INDEX('Ultima mCF Table'!$B$2:$D$92,MATCH('Ultima (Precision)'!$D$6,'Ultima mCF Table'!$A$2:$A$92,0),MATCH('Ultima (Precision)'!$E107,'Ultima mCF Table'!$B$1:$D$1,0))*($F107*O$11)</f>
        <v>2530.7999999999997</v>
      </c>
      <c r="P107" s="174">
        <f>INDEX('Ultima mCF Table'!$B$2:$D$92,MATCH('Ultima (Precision)'!$D$6,'Ultima mCF Table'!$A$2:$A$92,0),MATCH('Ultima (Precision)'!$E107,'Ultima mCF Table'!$B$1:$D$1,0))*($F107*P$11)</f>
        <v>2741.7000000000003</v>
      </c>
      <c r="Q107" s="174">
        <f>INDEX('Ultima mCF Table'!$B$2:$D$92,MATCH('Ultima (Precision)'!$D$6,'Ultima mCF Table'!$A$2:$A$92,0),MATCH('Ultima (Precision)'!$E107,'Ultima mCF Table'!$B$1:$D$1,0))*($F107*Q$11)</f>
        <v>2952.6</v>
      </c>
      <c r="R107" s="174">
        <f>INDEX('Ultima mCF Table'!$B$2:$D$92,MATCH('Ultima (Precision)'!$D$6,'Ultima mCF Table'!$A$2:$A$92,0),MATCH('Ultima (Precision)'!$E107,'Ultima mCF Table'!$B$1:$D$1,0))*($F107*R$11)</f>
        <v>3163.5</v>
      </c>
      <c r="S107" s="174">
        <f>INDEX('Ultima mCF Table'!$B$2:$D$92,MATCH('Ultima (Precision)'!$D$6,'Ultima mCF Table'!$A$2:$A$92,0),MATCH('Ultima (Precision)'!$E107,'Ultima mCF Table'!$B$1:$D$1,0))*($F107*S$11)</f>
        <v>3374.4</v>
      </c>
      <c r="T107" s="174">
        <f>INDEX('Ultima mCF Table'!$B$2:$D$92,MATCH('Ultima (Precision)'!$D$6,'Ultima mCF Table'!$A$2:$A$92,0),MATCH('Ultima (Precision)'!$E107,'Ultima mCF Table'!$B$1:$D$1,0))*($F107*T$11)</f>
        <v>3585.2999999999997</v>
      </c>
      <c r="U107" s="174">
        <f>INDEX('Ultima mCF Table'!$B$2:$D$92,MATCH('Ultima (Precision)'!$D$6,'Ultima mCF Table'!$A$2:$A$92,0),MATCH('Ultima (Precision)'!$E107,'Ultima mCF Table'!$B$1:$D$1,0))*($F107*U$11)</f>
        <v>3796.2000000000003</v>
      </c>
      <c r="V107" s="174">
        <f>INDEX('Ultima mCF Table'!$B$2:$D$92,MATCH('Ultima (Precision)'!$D$6,'Ultima mCF Table'!$A$2:$A$92,0),MATCH('Ultima (Precision)'!$E107,'Ultima mCF Table'!$B$1:$D$1,0))*($F107*V$11)</f>
        <v>4007.1</v>
      </c>
      <c r="W107" s="174">
        <f>INDEX('Ultima mCF Table'!$B$2:$D$92,MATCH('Ultima (Precision)'!$D$6,'Ultima mCF Table'!$A$2:$A$92,0),MATCH('Ultima (Precision)'!$E107,'Ultima mCF Table'!$B$1:$D$1,0))*($F107*W$11)</f>
        <v>4218</v>
      </c>
      <c r="X107" s="174">
        <f>INDEX('Ultima mCF Table'!$B$2:$D$92,MATCH('Ultima (Precision)'!$D$6,'Ultima mCF Table'!$A$2:$A$92,0),MATCH('Ultima (Precision)'!$E107,'Ultima mCF Table'!$B$1:$D$1,0))*($F107*X$11)</f>
        <v>4428.9000000000005</v>
      </c>
      <c r="Y107" s="174">
        <f>INDEX('Ultima mCF Table'!$B$2:$D$92,MATCH('Ultima (Precision)'!$D$6,'Ultima mCF Table'!$A$2:$A$92,0),MATCH('Ultima (Precision)'!$E107,'Ultima mCF Table'!$B$1:$D$1,0))*($F107*Y$11)</f>
        <v>4639.8</v>
      </c>
      <c r="Z107" s="174">
        <f>INDEX('Ultima mCF Table'!$B$2:$D$92,MATCH('Ultima (Precision)'!$D$6,'Ultima mCF Table'!$A$2:$A$92,0),MATCH('Ultima (Precision)'!$E107,'Ultima mCF Table'!$B$1:$D$1,0))*($F107*Z$11)</f>
        <v>4850.7</v>
      </c>
      <c r="AA107" s="174">
        <f>INDEX('Ultima mCF Table'!$B$2:$D$92,MATCH('Ultima (Precision)'!$D$6,'Ultima mCF Table'!$A$2:$A$92,0),MATCH('Ultima (Precision)'!$E107,'Ultima mCF Table'!$B$1:$D$1,0))*($F107*AA$11)</f>
        <v>5061.5999999999995</v>
      </c>
      <c r="AB107" s="174">
        <f>INDEX('Ultima mCF Table'!$B$2:$D$92,MATCH('Ultima (Precision)'!$D$6,'Ultima mCF Table'!$A$2:$A$92,0),MATCH('Ultima (Precision)'!$E107,'Ultima mCF Table'!$B$1:$D$1,0))*($F107*AB$11)</f>
        <v>5272.5</v>
      </c>
      <c r="AC107" s="174">
        <f>INDEX('Ultima mCF Table'!$B$2:$D$92,MATCH('Ultima (Precision)'!$D$6,'Ultima mCF Table'!$A$2:$A$92,0),MATCH('Ultima (Precision)'!$E107,'Ultima mCF Table'!$B$1:$D$1,0))*($F107*AC$11)</f>
        <v>5483.4000000000005</v>
      </c>
      <c r="AD107" s="178">
        <f>INDEX('Ultima mCF Table'!$B$2:$D$92,MATCH('Ultima (Precision)'!$D$6,'Ultima mCF Table'!$A$2:$A$92,0),MATCH('Ultima (Precision)'!$E107,'Ultima mCF Table'!$B$1:$D$1,0))*($F107*AD$11)</f>
        <v>5694.3</v>
      </c>
    </row>
    <row r="108" spans="1:30" x14ac:dyDescent="0.2">
      <c r="A108" s="351">
        <v>4</v>
      </c>
      <c r="B108" s="351">
        <v>578</v>
      </c>
      <c r="C108" s="351">
        <v>840</v>
      </c>
      <c r="D108" s="351" t="s">
        <v>65</v>
      </c>
      <c r="E108" s="351" t="s">
        <v>72</v>
      </c>
      <c r="F108" s="352">
        <v>931</v>
      </c>
      <c r="G108" s="353"/>
      <c r="H108" s="177">
        <f>INDEX('Ultima mCF Table'!$B$2:$D$92,MATCH('Ultima (Precision)'!$D$6,'Ultima mCF Table'!$A$2:$A$92,0),MATCH('Ultima (Precision)'!$E108,'Ultima mCF Table'!$B$1:$D$1,0))*($F108*H$11)</f>
        <v>465.5</v>
      </c>
      <c r="I108" s="174">
        <f>INDEX('Ultima mCF Table'!$B$2:$D$92,MATCH('Ultima (Precision)'!$D$6,'Ultima mCF Table'!$A$2:$A$92,0),MATCH('Ultima (Precision)'!$E108,'Ultima mCF Table'!$B$1:$D$1,0))*($F108*I$11)</f>
        <v>558.6</v>
      </c>
      <c r="J108" s="174">
        <f>INDEX('Ultima mCF Table'!$B$2:$D$92,MATCH('Ultima (Precision)'!$D$6,'Ultima mCF Table'!$A$2:$A$92,0),MATCH('Ultima (Precision)'!$E108,'Ultima mCF Table'!$B$1:$D$1,0))*($F108*J$11)</f>
        <v>651.69999999999993</v>
      </c>
      <c r="K108" s="174">
        <f>INDEX('Ultima mCF Table'!$B$2:$D$92,MATCH('Ultima (Precision)'!$D$6,'Ultima mCF Table'!$A$2:$A$92,0),MATCH('Ultima (Precision)'!$E108,'Ultima mCF Table'!$B$1:$D$1,0))*($F108*K$11)</f>
        <v>744.80000000000007</v>
      </c>
      <c r="L108" s="174">
        <f>INDEX('Ultima mCF Table'!$B$2:$D$92,MATCH('Ultima (Precision)'!$D$6,'Ultima mCF Table'!$A$2:$A$92,0),MATCH('Ultima (Precision)'!$E108,'Ultima mCF Table'!$B$1:$D$1,0))*($F108*L$11)</f>
        <v>837.9</v>
      </c>
      <c r="M108" s="174">
        <f>INDEX('Ultima mCF Table'!$B$2:$D$92,MATCH('Ultima (Precision)'!$D$6,'Ultima mCF Table'!$A$2:$A$92,0),MATCH('Ultima (Precision)'!$E108,'Ultima mCF Table'!$B$1:$D$1,0))*($F108*M$11)</f>
        <v>931</v>
      </c>
      <c r="N108" s="174">
        <f>INDEX('Ultima mCF Table'!$B$2:$D$92,MATCH('Ultima (Precision)'!$D$6,'Ultima mCF Table'!$A$2:$A$92,0),MATCH('Ultima (Precision)'!$E108,'Ultima mCF Table'!$B$1:$D$1,0))*($F108*N$11)</f>
        <v>1024.1000000000001</v>
      </c>
      <c r="O108" s="174">
        <f>INDEX('Ultima mCF Table'!$B$2:$D$92,MATCH('Ultima (Precision)'!$D$6,'Ultima mCF Table'!$A$2:$A$92,0),MATCH('Ultima (Precision)'!$E108,'Ultima mCF Table'!$B$1:$D$1,0))*($F108*O$11)</f>
        <v>1117.2</v>
      </c>
      <c r="P108" s="174">
        <f>INDEX('Ultima mCF Table'!$B$2:$D$92,MATCH('Ultima (Precision)'!$D$6,'Ultima mCF Table'!$A$2:$A$92,0),MATCH('Ultima (Precision)'!$E108,'Ultima mCF Table'!$B$1:$D$1,0))*($F108*P$11)</f>
        <v>1210.3</v>
      </c>
      <c r="Q108" s="174">
        <f>INDEX('Ultima mCF Table'!$B$2:$D$92,MATCH('Ultima (Precision)'!$D$6,'Ultima mCF Table'!$A$2:$A$92,0),MATCH('Ultima (Precision)'!$E108,'Ultima mCF Table'!$B$1:$D$1,0))*($F108*Q$11)</f>
        <v>1303.3999999999999</v>
      </c>
      <c r="R108" s="174">
        <f>INDEX('Ultima mCF Table'!$B$2:$D$92,MATCH('Ultima (Precision)'!$D$6,'Ultima mCF Table'!$A$2:$A$92,0),MATCH('Ultima (Precision)'!$E108,'Ultima mCF Table'!$B$1:$D$1,0))*($F108*R$11)</f>
        <v>1396.5</v>
      </c>
      <c r="S108" s="174">
        <f>INDEX('Ultima mCF Table'!$B$2:$D$92,MATCH('Ultima (Precision)'!$D$6,'Ultima mCF Table'!$A$2:$A$92,0),MATCH('Ultima (Precision)'!$E108,'Ultima mCF Table'!$B$1:$D$1,0))*($F108*S$11)</f>
        <v>1489.6000000000001</v>
      </c>
      <c r="T108" s="174">
        <f>INDEX('Ultima mCF Table'!$B$2:$D$92,MATCH('Ultima (Precision)'!$D$6,'Ultima mCF Table'!$A$2:$A$92,0),MATCH('Ultima (Precision)'!$E108,'Ultima mCF Table'!$B$1:$D$1,0))*($F108*T$11)</f>
        <v>1582.7</v>
      </c>
      <c r="U108" s="174">
        <f>INDEX('Ultima mCF Table'!$B$2:$D$92,MATCH('Ultima (Precision)'!$D$6,'Ultima mCF Table'!$A$2:$A$92,0),MATCH('Ultima (Precision)'!$E108,'Ultima mCF Table'!$B$1:$D$1,0))*($F108*U$11)</f>
        <v>1675.8</v>
      </c>
      <c r="V108" s="174">
        <f>INDEX('Ultima mCF Table'!$B$2:$D$92,MATCH('Ultima (Precision)'!$D$6,'Ultima mCF Table'!$A$2:$A$92,0),MATCH('Ultima (Precision)'!$E108,'Ultima mCF Table'!$B$1:$D$1,0))*($F108*V$11)</f>
        <v>1768.8999999999999</v>
      </c>
      <c r="W108" s="174">
        <f>INDEX('Ultima mCF Table'!$B$2:$D$92,MATCH('Ultima (Precision)'!$D$6,'Ultima mCF Table'!$A$2:$A$92,0),MATCH('Ultima (Precision)'!$E108,'Ultima mCF Table'!$B$1:$D$1,0))*($F108*W$11)</f>
        <v>1862</v>
      </c>
      <c r="X108" s="174">
        <f>INDEX('Ultima mCF Table'!$B$2:$D$92,MATCH('Ultima (Precision)'!$D$6,'Ultima mCF Table'!$A$2:$A$92,0),MATCH('Ultima (Precision)'!$E108,'Ultima mCF Table'!$B$1:$D$1,0))*($F108*X$11)</f>
        <v>1955.1000000000001</v>
      </c>
      <c r="Y108" s="174">
        <f>INDEX('Ultima mCF Table'!$B$2:$D$92,MATCH('Ultima (Precision)'!$D$6,'Ultima mCF Table'!$A$2:$A$92,0),MATCH('Ultima (Precision)'!$E108,'Ultima mCF Table'!$B$1:$D$1,0))*($F108*Y$11)</f>
        <v>2048.2000000000003</v>
      </c>
      <c r="Z108" s="174">
        <f>INDEX('Ultima mCF Table'!$B$2:$D$92,MATCH('Ultima (Precision)'!$D$6,'Ultima mCF Table'!$A$2:$A$92,0),MATCH('Ultima (Precision)'!$E108,'Ultima mCF Table'!$B$1:$D$1,0))*($F108*Z$11)</f>
        <v>2141.2999999999997</v>
      </c>
      <c r="AA108" s="174">
        <f>INDEX('Ultima mCF Table'!$B$2:$D$92,MATCH('Ultima (Precision)'!$D$6,'Ultima mCF Table'!$A$2:$A$92,0),MATCH('Ultima (Precision)'!$E108,'Ultima mCF Table'!$B$1:$D$1,0))*($F108*AA$11)</f>
        <v>2234.4</v>
      </c>
      <c r="AB108" s="174">
        <f>INDEX('Ultima mCF Table'!$B$2:$D$92,MATCH('Ultima (Precision)'!$D$6,'Ultima mCF Table'!$A$2:$A$92,0),MATCH('Ultima (Precision)'!$E108,'Ultima mCF Table'!$B$1:$D$1,0))*($F108*AB$11)</f>
        <v>2327.5</v>
      </c>
      <c r="AC108" s="174">
        <f>INDEX('Ultima mCF Table'!$B$2:$D$92,MATCH('Ultima (Precision)'!$D$6,'Ultima mCF Table'!$A$2:$A$92,0),MATCH('Ultima (Precision)'!$E108,'Ultima mCF Table'!$B$1:$D$1,0))*($F108*AC$11)</f>
        <v>2420.6</v>
      </c>
      <c r="AD108" s="178">
        <f>INDEX('Ultima mCF Table'!$B$2:$D$92,MATCH('Ultima (Precision)'!$D$6,'Ultima mCF Table'!$A$2:$A$92,0),MATCH('Ultima (Precision)'!$E108,'Ultima mCF Table'!$B$1:$D$1,0))*($F108*AD$11)</f>
        <v>2513.7000000000003</v>
      </c>
    </row>
    <row r="109" spans="1:30" x14ac:dyDescent="0.2">
      <c r="A109" s="351">
        <v>4</v>
      </c>
      <c r="B109" s="351">
        <v>578</v>
      </c>
      <c r="C109" s="351">
        <v>840</v>
      </c>
      <c r="D109" s="351" t="s">
        <v>66</v>
      </c>
      <c r="E109" s="351" t="s">
        <v>72</v>
      </c>
      <c r="F109" s="352">
        <v>1170</v>
      </c>
      <c r="G109" s="353"/>
      <c r="H109" s="177">
        <f>INDEX('Ultima mCF Table'!$B$2:$D$92,MATCH('Ultima (Precision)'!$D$6,'Ultima mCF Table'!$A$2:$A$92,0),MATCH('Ultima (Precision)'!$E109,'Ultima mCF Table'!$B$1:$D$1,0))*($F109*H$11)</f>
        <v>585</v>
      </c>
      <c r="I109" s="174">
        <f>INDEX('Ultima mCF Table'!$B$2:$D$92,MATCH('Ultima (Precision)'!$D$6,'Ultima mCF Table'!$A$2:$A$92,0),MATCH('Ultima (Precision)'!$E109,'Ultima mCF Table'!$B$1:$D$1,0))*($F109*I$11)</f>
        <v>702</v>
      </c>
      <c r="J109" s="174">
        <f>INDEX('Ultima mCF Table'!$B$2:$D$92,MATCH('Ultima (Precision)'!$D$6,'Ultima mCF Table'!$A$2:$A$92,0),MATCH('Ultima (Precision)'!$E109,'Ultima mCF Table'!$B$1:$D$1,0))*($F109*J$11)</f>
        <v>819</v>
      </c>
      <c r="K109" s="174">
        <f>INDEX('Ultima mCF Table'!$B$2:$D$92,MATCH('Ultima (Precision)'!$D$6,'Ultima mCF Table'!$A$2:$A$92,0),MATCH('Ultima (Precision)'!$E109,'Ultima mCF Table'!$B$1:$D$1,0))*($F109*K$11)</f>
        <v>936</v>
      </c>
      <c r="L109" s="174">
        <f>INDEX('Ultima mCF Table'!$B$2:$D$92,MATCH('Ultima (Precision)'!$D$6,'Ultima mCF Table'!$A$2:$A$92,0),MATCH('Ultima (Precision)'!$E109,'Ultima mCF Table'!$B$1:$D$1,0))*($F109*L$11)</f>
        <v>1053</v>
      </c>
      <c r="M109" s="174">
        <f>INDEX('Ultima mCF Table'!$B$2:$D$92,MATCH('Ultima (Precision)'!$D$6,'Ultima mCF Table'!$A$2:$A$92,0),MATCH('Ultima (Precision)'!$E109,'Ultima mCF Table'!$B$1:$D$1,0))*($F109*M$11)</f>
        <v>1170</v>
      </c>
      <c r="N109" s="174">
        <f>INDEX('Ultima mCF Table'!$B$2:$D$92,MATCH('Ultima (Precision)'!$D$6,'Ultima mCF Table'!$A$2:$A$92,0),MATCH('Ultima (Precision)'!$E109,'Ultima mCF Table'!$B$1:$D$1,0))*($F109*N$11)</f>
        <v>1287</v>
      </c>
      <c r="O109" s="174">
        <f>INDEX('Ultima mCF Table'!$B$2:$D$92,MATCH('Ultima (Precision)'!$D$6,'Ultima mCF Table'!$A$2:$A$92,0),MATCH('Ultima (Precision)'!$E109,'Ultima mCF Table'!$B$1:$D$1,0))*($F109*O$11)</f>
        <v>1404</v>
      </c>
      <c r="P109" s="174">
        <f>INDEX('Ultima mCF Table'!$B$2:$D$92,MATCH('Ultima (Precision)'!$D$6,'Ultima mCF Table'!$A$2:$A$92,0),MATCH('Ultima (Precision)'!$E109,'Ultima mCF Table'!$B$1:$D$1,0))*($F109*P$11)</f>
        <v>1521</v>
      </c>
      <c r="Q109" s="174">
        <f>INDEX('Ultima mCF Table'!$B$2:$D$92,MATCH('Ultima (Precision)'!$D$6,'Ultima mCF Table'!$A$2:$A$92,0),MATCH('Ultima (Precision)'!$E109,'Ultima mCF Table'!$B$1:$D$1,0))*($F109*Q$11)</f>
        <v>1638</v>
      </c>
      <c r="R109" s="174">
        <f>INDEX('Ultima mCF Table'!$B$2:$D$92,MATCH('Ultima (Precision)'!$D$6,'Ultima mCF Table'!$A$2:$A$92,0),MATCH('Ultima (Precision)'!$E109,'Ultima mCF Table'!$B$1:$D$1,0))*($F109*R$11)</f>
        <v>1755</v>
      </c>
      <c r="S109" s="174">
        <f>INDEX('Ultima mCF Table'!$B$2:$D$92,MATCH('Ultima (Precision)'!$D$6,'Ultima mCF Table'!$A$2:$A$92,0),MATCH('Ultima (Precision)'!$E109,'Ultima mCF Table'!$B$1:$D$1,0))*($F109*S$11)</f>
        <v>1872</v>
      </c>
      <c r="T109" s="174">
        <f>INDEX('Ultima mCF Table'!$B$2:$D$92,MATCH('Ultima (Precision)'!$D$6,'Ultima mCF Table'!$A$2:$A$92,0),MATCH('Ultima (Precision)'!$E109,'Ultima mCF Table'!$B$1:$D$1,0))*($F109*T$11)</f>
        <v>1989</v>
      </c>
      <c r="U109" s="174">
        <f>INDEX('Ultima mCF Table'!$B$2:$D$92,MATCH('Ultima (Precision)'!$D$6,'Ultima mCF Table'!$A$2:$A$92,0),MATCH('Ultima (Precision)'!$E109,'Ultima mCF Table'!$B$1:$D$1,0))*($F109*U$11)</f>
        <v>2106</v>
      </c>
      <c r="V109" s="174">
        <f>INDEX('Ultima mCF Table'!$B$2:$D$92,MATCH('Ultima (Precision)'!$D$6,'Ultima mCF Table'!$A$2:$A$92,0),MATCH('Ultima (Precision)'!$E109,'Ultima mCF Table'!$B$1:$D$1,0))*($F109*V$11)</f>
        <v>2223</v>
      </c>
      <c r="W109" s="174">
        <f>INDEX('Ultima mCF Table'!$B$2:$D$92,MATCH('Ultima (Precision)'!$D$6,'Ultima mCF Table'!$A$2:$A$92,0),MATCH('Ultima (Precision)'!$E109,'Ultima mCF Table'!$B$1:$D$1,0))*($F109*W$11)</f>
        <v>2340</v>
      </c>
      <c r="X109" s="174">
        <f>INDEX('Ultima mCF Table'!$B$2:$D$92,MATCH('Ultima (Precision)'!$D$6,'Ultima mCF Table'!$A$2:$A$92,0),MATCH('Ultima (Precision)'!$E109,'Ultima mCF Table'!$B$1:$D$1,0))*($F109*X$11)</f>
        <v>2457</v>
      </c>
      <c r="Y109" s="174">
        <f>INDEX('Ultima mCF Table'!$B$2:$D$92,MATCH('Ultima (Precision)'!$D$6,'Ultima mCF Table'!$A$2:$A$92,0),MATCH('Ultima (Precision)'!$E109,'Ultima mCF Table'!$B$1:$D$1,0))*($F109*Y$11)</f>
        <v>2574</v>
      </c>
      <c r="Z109" s="174">
        <f>INDEX('Ultima mCF Table'!$B$2:$D$92,MATCH('Ultima (Precision)'!$D$6,'Ultima mCF Table'!$A$2:$A$92,0),MATCH('Ultima (Precision)'!$E109,'Ultima mCF Table'!$B$1:$D$1,0))*($F109*Z$11)</f>
        <v>2691</v>
      </c>
      <c r="AA109" s="174">
        <f>INDEX('Ultima mCF Table'!$B$2:$D$92,MATCH('Ultima (Precision)'!$D$6,'Ultima mCF Table'!$A$2:$A$92,0),MATCH('Ultima (Precision)'!$E109,'Ultima mCF Table'!$B$1:$D$1,0))*($F109*AA$11)</f>
        <v>2808</v>
      </c>
      <c r="AB109" s="174">
        <f>INDEX('Ultima mCF Table'!$B$2:$D$92,MATCH('Ultima (Precision)'!$D$6,'Ultima mCF Table'!$A$2:$A$92,0),MATCH('Ultima (Precision)'!$E109,'Ultima mCF Table'!$B$1:$D$1,0))*($F109*AB$11)</f>
        <v>2925</v>
      </c>
      <c r="AC109" s="174">
        <f>INDEX('Ultima mCF Table'!$B$2:$D$92,MATCH('Ultima (Precision)'!$D$6,'Ultima mCF Table'!$A$2:$A$92,0),MATCH('Ultima (Precision)'!$E109,'Ultima mCF Table'!$B$1:$D$1,0))*($F109*AC$11)</f>
        <v>3042</v>
      </c>
      <c r="AD109" s="178">
        <f>INDEX('Ultima mCF Table'!$B$2:$D$92,MATCH('Ultima (Precision)'!$D$6,'Ultima mCF Table'!$A$2:$A$92,0),MATCH('Ultima (Precision)'!$E109,'Ultima mCF Table'!$B$1:$D$1,0))*($F109*AD$11)</f>
        <v>3159</v>
      </c>
    </row>
    <row r="110" spans="1:30" x14ac:dyDescent="0.2">
      <c r="A110" s="351">
        <v>4</v>
      </c>
      <c r="B110" s="351">
        <v>578</v>
      </c>
      <c r="C110" s="351">
        <v>840</v>
      </c>
      <c r="D110" s="351" t="s">
        <v>67</v>
      </c>
      <c r="E110" s="351" t="s">
        <v>72</v>
      </c>
      <c r="F110" s="352">
        <v>1793</v>
      </c>
      <c r="G110" s="353"/>
      <c r="H110" s="177">
        <f>INDEX('Ultima mCF Table'!$B$2:$D$92,MATCH('Ultima (Precision)'!$D$6,'Ultima mCF Table'!$A$2:$A$92,0),MATCH('Ultima (Precision)'!$E110,'Ultima mCF Table'!$B$1:$D$1,0))*($F110*H$11)</f>
        <v>896.5</v>
      </c>
      <c r="I110" s="174">
        <f>INDEX('Ultima mCF Table'!$B$2:$D$92,MATCH('Ultima (Precision)'!$D$6,'Ultima mCF Table'!$A$2:$A$92,0),MATCH('Ultima (Precision)'!$E110,'Ultima mCF Table'!$B$1:$D$1,0))*($F110*I$11)</f>
        <v>1075.8</v>
      </c>
      <c r="J110" s="174">
        <f>INDEX('Ultima mCF Table'!$B$2:$D$92,MATCH('Ultima (Precision)'!$D$6,'Ultima mCF Table'!$A$2:$A$92,0),MATCH('Ultima (Precision)'!$E110,'Ultima mCF Table'!$B$1:$D$1,0))*($F110*J$11)</f>
        <v>1255.0999999999999</v>
      </c>
      <c r="K110" s="174">
        <f>INDEX('Ultima mCF Table'!$B$2:$D$92,MATCH('Ultima (Precision)'!$D$6,'Ultima mCF Table'!$A$2:$A$92,0),MATCH('Ultima (Precision)'!$E110,'Ultima mCF Table'!$B$1:$D$1,0))*($F110*K$11)</f>
        <v>1434.4</v>
      </c>
      <c r="L110" s="174">
        <f>INDEX('Ultima mCF Table'!$B$2:$D$92,MATCH('Ultima (Precision)'!$D$6,'Ultima mCF Table'!$A$2:$A$92,0),MATCH('Ultima (Precision)'!$E110,'Ultima mCF Table'!$B$1:$D$1,0))*($F110*L$11)</f>
        <v>1613.7</v>
      </c>
      <c r="M110" s="174">
        <f>INDEX('Ultima mCF Table'!$B$2:$D$92,MATCH('Ultima (Precision)'!$D$6,'Ultima mCF Table'!$A$2:$A$92,0),MATCH('Ultima (Precision)'!$E110,'Ultima mCF Table'!$B$1:$D$1,0))*($F110*M$11)</f>
        <v>1793</v>
      </c>
      <c r="N110" s="174">
        <f>INDEX('Ultima mCF Table'!$B$2:$D$92,MATCH('Ultima (Precision)'!$D$6,'Ultima mCF Table'!$A$2:$A$92,0),MATCH('Ultima (Precision)'!$E110,'Ultima mCF Table'!$B$1:$D$1,0))*($F110*N$11)</f>
        <v>1972.3000000000002</v>
      </c>
      <c r="O110" s="174">
        <f>INDEX('Ultima mCF Table'!$B$2:$D$92,MATCH('Ultima (Precision)'!$D$6,'Ultima mCF Table'!$A$2:$A$92,0),MATCH('Ultima (Precision)'!$E110,'Ultima mCF Table'!$B$1:$D$1,0))*($F110*O$11)</f>
        <v>2151.6</v>
      </c>
      <c r="P110" s="174">
        <f>INDEX('Ultima mCF Table'!$B$2:$D$92,MATCH('Ultima (Precision)'!$D$6,'Ultima mCF Table'!$A$2:$A$92,0),MATCH('Ultima (Precision)'!$E110,'Ultima mCF Table'!$B$1:$D$1,0))*($F110*P$11)</f>
        <v>2330.9</v>
      </c>
      <c r="Q110" s="174">
        <f>INDEX('Ultima mCF Table'!$B$2:$D$92,MATCH('Ultima (Precision)'!$D$6,'Ultima mCF Table'!$A$2:$A$92,0),MATCH('Ultima (Precision)'!$E110,'Ultima mCF Table'!$B$1:$D$1,0))*($F110*Q$11)</f>
        <v>2510.1999999999998</v>
      </c>
      <c r="R110" s="174">
        <f>INDEX('Ultima mCF Table'!$B$2:$D$92,MATCH('Ultima (Precision)'!$D$6,'Ultima mCF Table'!$A$2:$A$92,0),MATCH('Ultima (Precision)'!$E110,'Ultima mCF Table'!$B$1:$D$1,0))*($F110*R$11)</f>
        <v>2689.5</v>
      </c>
      <c r="S110" s="174">
        <f>INDEX('Ultima mCF Table'!$B$2:$D$92,MATCH('Ultima (Precision)'!$D$6,'Ultima mCF Table'!$A$2:$A$92,0),MATCH('Ultima (Precision)'!$E110,'Ultima mCF Table'!$B$1:$D$1,0))*($F110*S$11)</f>
        <v>2868.8</v>
      </c>
      <c r="T110" s="174">
        <f>INDEX('Ultima mCF Table'!$B$2:$D$92,MATCH('Ultima (Precision)'!$D$6,'Ultima mCF Table'!$A$2:$A$92,0),MATCH('Ultima (Precision)'!$E110,'Ultima mCF Table'!$B$1:$D$1,0))*($F110*T$11)</f>
        <v>3048.1</v>
      </c>
      <c r="U110" s="174">
        <f>INDEX('Ultima mCF Table'!$B$2:$D$92,MATCH('Ultima (Precision)'!$D$6,'Ultima mCF Table'!$A$2:$A$92,0),MATCH('Ultima (Precision)'!$E110,'Ultima mCF Table'!$B$1:$D$1,0))*($F110*U$11)</f>
        <v>3227.4</v>
      </c>
      <c r="V110" s="174">
        <f>INDEX('Ultima mCF Table'!$B$2:$D$92,MATCH('Ultima (Precision)'!$D$6,'Ultima mCF Table'!$A$2:$A$92,0),MATCH('Ultima (Precision)'!$E110,'Ultima mCF Table'!$B$1:$D$1,0))*($F110*V$11)</f>
        <v>3406.7</v>
      </c>
      <c r="W110" s="174">
        <f>INDEX('Ultima mCF Table'!$B$2:$D$92,MATCH('Ultima (Precision)'!$D$6,'Ultima mCF Table'!$A$2:$A$92,0),MATCH('Ultima (Precision)'!$E110,'Ultima mCF Table'!$B$1:$D$1,0))*($F110*W$11)</f>
        <v>3586</v>
      </c>
      <c r="X110" s="174">
        <f>INDEX('Ultima mCF Table'!$B$2:$D$92,MATCH('Ultima (Precision)'!$D$6,'Ultima mCF Table'!$A$2:$A$92,0),MATCH('Ultima (Precision)'!$E110,'Ultima mCF Table'!$B$1:$D$1,0))*($F110*X$11)</f>
        <v>3765.3</v>
      </c>
      <c r="Y110" s="174">
        <f>INDEX('Ultima mCF Table'!$B$2:$D$92,MATCH('Ultima (Precision)'!$D$6,'Ultima mCF Table'!$A$2:$A$92,0),MATCH('Ultima (Precision)'!$E110,'Ultima mCF Table'!$B$1:$D$1,0))*($F110*Y$11)</f>
        <v>3944.6000000000004</v>
      </c>
      <c r="Z110" s="174">
        <f>INDEX('Ultima mCF Table'!$B$2:$D$92,MATCH('Ultima (Precision)'!$D$6,'Ultima mCF Table'!$A$2:$A$92,0),MATCH('Ultima (Precision)'!$E110,'Ultima mCF Table'!$B$1:$D$1,0))*($F110*Z$11)</f>
        <v>4123.8999999999996</v>
      </c>
      <c r="AA110" s="174">
        <f>INDEX('Ultima mCF Table'!$B$2:$D$92,MATCH('Ultima (Precision)'!$D$6,'Ultima mCF Table'!$A$2:$A$92,0),MATCH('Ultima (Precision)'!$E110,'Ultima mCF Table'!$B$1:$D$1,0))*($F110*AA$11)</f>
        <v>4303.2</v>
      </c>
      <c r="AB110" s="174">
        <f>INDEX('Ultima mCF Table'!$B$2:$D$92,MATCH('Ultima (Precision)'!$D$6,'Ultima mCF Table'!$A$2:$A$92,0),MATCH('Ultima (Precision)'!$E110,'Ultima mCF Table'!$B$1:$D$1,0))*($F110*AB$11)</f>
        <v>4482.5</v>
      </c>
      <c r="AC110" s="174">
        <f>INDEX('Ultima mCF Table'!$B$2:$D$92,MATCH('Ultima (Precision)'!$D$6,'Ultima mCF Table'!$A$2:$A$92,0),MATCH('Ultima (Precision)'!$E110,'Ultima mCF Table'!$B$1:$D$1,0))*($F110*AC$11)</f>
        <v>4661.8</v>
      </c>
      <c r="AD110" s="178">
        <f>INDEX('Ultima mCF Table'!$B$2:$D$92,MATCH('Ultima (Precision)'!$D$6,'Ultima mCF Table'!$A$2:$A$92,0),MATCH('Ultima (Precision)'!$E110,'Ultima mCF Table'!$B$1:$D$1,0))*($F110*AD$11)</f>
        <v>4841.1000000000004</v>
      </c>
    </row>
    <row r="111" spans="1:30" x14ac:dyDescent="0.2">
      <c r="A111" s="351">
        <v>4</v>
      </c>
      <c r="B111" s="351">
        <v>578</v>
      </c>
      <c r="C111" s="351">
        <v>840</v>
      </c>
      <c r="D111" s="351" t="s">
        <v>68</v>
      </c>
      <c r="E111" s="351" t="s">
        <v>72</v>
      </c>
      <c r="F111" s="352">
        <v>2313</v>
      </c>
      <c r="G111" s="353"/>
      <c r="H111" s="177">
        <f>INDEX('Ultima mCF Table'!$B$2:$D$92,MATCH('Ultima (Precision)'!$D$6,'Ultima mCF Table'!$A$2:$A$92,0),MATCH('Ultima (Precision)'!$E111,'Ultima mCF Table'!$B$1:$D$1,0))*($F111*H$11)</f>
        <v>1156.5</v>
      </c>
      <c r="I111" s="174">
        <f>INDEX('Ultima mCF Table'!$B$2:$D$92,MATCH('Ultima (Precision)'!$D$6,'Ultima mCF Table'!$A$2:$A$92,0),MATCH('Ultima (Precision)'!$E111,'Ultima mCF Table'!$B$1:$D$1,0))*($F111*I$11)</f>
        <v>1387.8</v>
      </c>
      <c r="J111" s="174">
        <f>INDEX('Ultima mCF Table'!$B$2:$D$92,MATCH('Ultima (Precision)'!$D$6,'Ultima mCF Table'!$A$2:$A$92,0),MATCH('Ultima (Precision)'!$E111,'Ultima mCF Table'!$B$1:$D$1,0))*($F111*J$11)</f>
        <v>1619.1</v>
      </c>
      <c r="K111" s="174">
        <f>INDEX('Ultima mCF Table'!$B$2:$D$92,MATCH('Ultima (Precision)'!$D$6,'Ultima mCF Table'!$A$2:$A$92,0),MATCH('Ultima (Precision)'!$E111,'Ultima mCF Table'!$B$1:$D$1,0))*($F111*K$11)</f>
        <v>1850.4</v>
      </c>
      <c r="L111" s="174">
        <f>INDEX('Ultima mCF Table'!$B$2:$D$92,MATCH('Ultima (Precision)'!$D$6,'Ultima mCF Table'!$A$2:$A$92,0),MATCH('Ultima (Precision)'!$E111,'Ultima mCF Table'!$B$1:$D$1,0))*($F111*L$11)</f>
        <v>2081.7000000000003</v>
      </c>
      <c r="M111" s="174">
        <f>INDEX('Ultima mCF Table'!$B$2:$D$92,MATCH('Ultima (Precision)'!$D$6,'Ultima mCF Table'!$A$2:$A$92,0),MATCH('Ultima (Precision)'!$E111,'Ultima mCF Table'!$B$1:$D$1,0))*($F111*M$11)</f>
        <v>2313</v>
      </c>
      <c r="N111" s="174">
        <f>INDEX('Ultima mCF Table'!$B$2:$D$92,MATCH('Ultima (Precision)'!$D$6,'Ultima mCF Table'!$A$2:$A$92,0),MATCH('Ultima (Precision)'!$E111,'Ultima mCF Table'!$B$1:$D$1,0))*($F111*N$11)</f>
        <v>2544.3000000000002</v>
      </c>
      <c r="O111" s="174">
        <f>INDEX('Ultima mCF Table'!$B$2:$D$92,MATCH('Ultima (Precision)'!$D$6,'Ultima mCF Table'!$A$2:$A$92,0),MATCH('Ultima (Precision)'!$E111,'Ultima mCF Table'!$B$1:$D$1,0))*($F111*O$11)</f>
        <v>2775.6</v>
      </c>
      <c r="P111" s="174">
        <f>INDEX('Ultima mCF Table'!$B$2:$D$92,MATCH('Ultima (Precision)'!$D$6,'Ultima mCF Table'!$A$2:$A$92,0),MATCH('Ultima (Precision)'!$E111,'Ultima mCF Table'!$B$1:$D$1,0))*($F111*P$11)</f>
        <v>3006.9</v>
      </c>
      <c r="Q111" s="174">
        <f>INDEX('Ultima mCF Table'!$B$2:$D$92,MATCH('Ultima (Precision)'!$D$6,'Ultima mCF Table'!$A$2:$A$92,0),MATCH('Ultima (Precision)'!$E111,'Ultima mCF Table'!$B$1:$D$1,0))*($F111*Q$11)</f>
        <v>3238.2</v>
      </c>
      <c r="R111" s="174">
        <f>INDEX('Ultima mCF Table'!$B$2:$D$92,MATCH('Ultima (Precision)'!$D$6,'Ultima mCF Table'!$A$2:$A$92,0),MATCH('Ultima (Precision)'!$E111,'Ultima mCF Table'!$B$1:$D$1,0))*($F111*R$11)</f>
        <v>3469.5</v>
      </c>
      <c r="S111" s="174">
        <f>INDEX('Ultima mCF Table'!$B$2:$D$92,MATCH('Ultima (Precision)'!$D$6,'Ultima mCF Table'!$A$2:$A$92,0),MATCH('Ultima (Precision)'!$E111,'Ultima mCF Table'!$B$1:$D$1,0))*($F111*S$11)</f>
        <v>3700.8</v>
      </c>
      <c r="T111" s="174">
        <f>INDEX('Ultima mCF Table'!$B$2:$D$92,MATCH('Ultima (Precision)'!$D$6,'Ultima mCF Table'!$A$2:$A$92,0),MATCH('Ultima (Precision)'!$E111,'Ultima mCF Table'!$B$1:$D$1,0))*($F111*T$11)</f>
        <v>3932.1</v>
      </c>
      <c r="U111" s="174">
        <f>INDEX('Ultima mCF Table'!$B$2:$D$92,MATCH('Ultima (Precision)'!$D$6,'Ultima mCF Table'!$A$2:$A$92,0),MATCH('Ultima (Precision)'!$E111,'Ultima mCF Table'!$B$1:$D$1,0))*($F111*U$11)</f>
        <v>4163.4000000000005</v>
      </c>
      <c r="V111" s="174">
        <f>INDEX('Ultima mCF Table'!$B$2:$D$92,MATCH('Ultima (Precision)'!$D$6,'Ultima mCF Table'!$A$2:$A$92,0),MATCH('Ultima (Precision)'!$E111,'Ultima mCF Table'!$B$1:$D$1,0))*($F111*V$11)</f>
        <v>4394.7</v>
      </c>
      <c r="W111" s="174">
        <f>INDEX('Ultima mCF Table'!$B$2:$D$92,MATCH('Ultima (Precision)'!$D$6,'Ultima mCF Table'!$A$2:$A$92,0),MATCH('Ultima (Precision)'!$E111,'Ultima mCF Table'!$B$1:$D$1,0))*($F111*W$11)</f>
        <v>4626</v>
      </c>
      <c r="X111" s="174">
        <f>INDEX('Ultima mCF Table'!$B$2:$D$92,MATCH('Ultima (Precision)'!$D$6,'Ultima mCF Table'!$A$2:$A$92,0),MATCH('Ultima (Precision)'!$E111,'Ultima mCF Table'!$B$1:$D$1,0))*($F111*X$11)</f>
        <v>4857.3</v>
      </c>
      <c r="Y111" s="174">
        <f>INDEX('Ultima mCF Table'!$B$2:$D$92,MATCH('Ultima (Precision)'!$D$6,'Ultima mCF Table'!$A$2:$A$92,0),MATCH('Ultima (Precision)'!$E111,'Ultima mCF Table'!$B$1:$D$1,0))*($F111*Y$11)</f>
        <v>5088.6000000000004</v>
      </c>
      <c r="Z111" s="174">
        <f>INDEX('Ultima mCF Table'!$B$2:$D$92,MATCH('Ultima (Precision)'!$D$6,'Ultima mCF Table'!$A$2:$A$92,0),MATCH('Ultima (Precision)'!$E111,'Ultima mCF Table'!$B$1:$D$1,0))*($F111*Z$11)</f>
        <v>5319.9</v>
      </c>
      <c r="AA111" s="174">
        <f>INDEX('Ultima mCF Table'!$B$2:$D$92,MATCH('Ultima (Precision)'!$D$6,'Ultima mCF Table'!$A$2:$A$92,0),MATCH('Ultima (Precision)'!$E111,'Ultima mCF Table'!$B$1:$D$1,0))*($F111*AA$11)</f>
        <v>5551.2</v>
      </c>
      <c r="AB111" s="174">
        <f>INDEX('Ultima mCF Table'!$B$2:$D$92,MATCH('Ultima (Precision)'!$D$6,'Ultima mCF Table'!$A$2:$A$92,0),MATCH('Ultima (Precision)'!$E111,'Ultima mCF Table'!$B$1:$D$1,0))*($F111*AB$11)</f>
        <v>5782.5</v>
      </c>
      <c r="AC111" s="174">
        <f>INDEX('Ultima mCF Table'!$B$2:$D$92,MATCH('Ultima (Precision)'!$D$6,'Ultima mCF Table'!$A$2:$A$92,0),MATCH('Ultima (Precision)'!$E111,'Ultima mCF Table'!$B$1:$D$1,0))*($F111*AC$11)</f>
        <v>6013.8</v>
      </c>
      <c r="AD111" s="178">
        <f>INDEX('Ultima mCF Table'!$B$2:$D$92,MATCH('Ultima (Precision)'!$D$6,'Ultima mCF Table'!$A$2:$A$92,0),MATCH('Ultima (Precision)'!$E111,'Ultima mCF Table'!$B$1:$D$1,0))*($F111*AD$11)</f>
        <v>6245.1</v>
      </c>
    </row>
    <row r="112" spans="1:30" x14ac:dyDescent="0.2">
      <c r="A112" s="351">
        <v>4</v>
      </c>
      <c r="B112" s="351">
        <v>650</v>
      </c>
      <c r="C112" s="351">
        <v>910</v>
      </c>
      <c r="D112" s="351" t="s">
        <v>65</v>
      </c>
      <c r="E112" s="351" t="s">
        <v>72</v>
      </c>
      <c r="F112" s="352">
        <v>1024</v>
      </c>
      <c r="G112" s="353"/>
      <c r="H112" s="177">
        <f>INDEX('Ultima mCF Table'!$B$2:$D$92,MATCH('Ultima (Precision)'!$D$6,'Ultima mCF Table'!$A$2:$A$92,0),MATCH('Ultima (Precision)'!$E112,'Ultima mCF Table'!$B$1:$D$1,0))*($F112*H$11)</f>
        <v>512</v>
      </c>
      <c r="I112" s="174">
        <f>INDEX('Ultima mCF Table'!$B$2:$D$92,MATCH('Ultima (Precision)'!$D$6,'Ultima mCF Table'!$A$2:$A$92,0),MATCH('Ultima (Precision)'!$E112,'Ultima mCF Table'!$B$1:$D$1,0))*($F112*I$11)</f>
        <v>614.4</v>
      </c>
      <c r="J112" s="174">
        <f>INDEX('Ultima mCF Table'!$B$2:$D$92,MATCH('Ultima (Precision)'!$D$6,'Ultima mCF Table'!$A$2:$A$92,0),MATCH('Ultima (Precision)'!$E112,'Ultima mCF Table'!$B$1:$D$1,0))*($F112*J$11)</f>
        <v>716.8</v>
      </c>
      <c r="K112" s="174">
        <f>INDEX('Ultima mCF Table'!$B$2:$D$92,MATCH('Ultima (Precision)'!$D$6,'Ultima mCF Table'!$A$2:$A$92,0),MATCH('Ultima (Precision)'!$E112,'Ultima mCF Table'!$B$1:$D$1,0))*($F112*K$11)</f>
        <v>819.2</v>
      </c>
      <c r="L112" s="174">
        <f>INDEX('Ultima mCF Table'!$B$2:$D$92,MATCH('Ultima (Precision)'!$D$6,'Ultima mCF Table'!$A$2:$A$92,0),MATCH('Ultima (Precision)'!$E112,'Ultima mCF Table'!$B$1:$D$1,0))*($F112*L$11)</f>
        <v>921.6</v>
      </c>
      <c r="M112" s="174">
        <f>INDEX('Ultima mCF Table'!$B$2:$D$92,MATCH('Ultima (Precision)'!$D$6,'Ultima mCF Table'!$A$2:$A$92,0),MATCH('Ultima (Precision)'!$E112,'Ultima mCF Table'!$B$1:$D$1,0))*($F112*M$11)</f>
        <v>1024</v>
      </c>
      <c r="N112" s="174">
        <f>INDEX('Ultima mCF Table'!$B$2:$D$92,MATCH('Ultima (Precision)'!$D$6,'Ultima mCF Table'!$A$2:$A$92,0),MATCH('Ultima (Precision)'!$E112,'Ultima mCF Table'!$B$1:$D$1,0))*($F112*N$11)</f>
        <v>1126.4000000000001</v>
      </c>
      <c r="O112" s="174">
        <f>INDEX('Ultima mCF Table'!$B$2:$D$92,MATCH('Ultima (Precision)'!$D$6,'Ultima mCF Table'!$A$2:$A$92,0),MATCH('Ultima (Precision)'!$E112,'Ultima mCF Table'!$B$1:$D$1,0))*($F112*O$11)</f>
        <v>1228.8</v>
      </c>
      <c r="P112" s="174">
        <f>INDEX('Ultima mCF Table'!$B$2:$D$92,MATCH('Ultima (Precision)'!$D$6,'Ultima mCF Table'!$A$2:$A$92,0),MATCH('Ultima (Precision)'!$E112,'Ultima mCF Table'!$B$1:$D$1,0))*($F112*P$11)</f>
        <v>1331.2</v>
      </c>
      <c r="Q112" s="174">
        <f>INDEX('Ultima mCF Table'!$B$2:$D$92,MATCH('Ultima (Precision)'!$D$6,'Ultima mCF Table'!$A$2:$A$92,0),MATCH('Ultima (Precision)'!$E112,'Ultima mCF Table'!$B$1:$D$1,0))*($F112*Q$11)</f>
        <v>1433.6</v>
      </c>
      <c r="R112" s="174">
        <f>INDEX('Ultima mCF Table'!$B$2:$D$92,MATCH('Ultima (Precision)'!$D$6,'Ultima mCF Table'!$A$2:$A$92,0),MATCH('Ultima (Precision)'!$E112,'Ultima mCF Table'!$B$1:$D$1,0))*($F112*R$11)</f>
        <v>1536</v>
      </c>
      <c r="S112" s="174">
        <f>INDEX('Ultima mCF Table'!$B$2:$D$92,MATCH('Ultima (Precision)'!$D$6,'Ultima mCF Table'!$A$2:$A$92,0),MATCH('Ultima (Precision)'!$E112,'Ultima mCF Table'!$B$1:$D$1,0))*($F112*S$11)</f>
        <v>1638.4</v>
      </c>
      <c r="T112" s="174">
        <f>INDEX('Ultima mCF Table'!$B$2:$D$92,MATCH('Ultima (Precision)'!$D$6,'Ultima mCF Table'!$A$2:$A$92,0),MATCH('Ultima (Precision)'!$E112,'Ultima mCF Table'!$B$1:$D$1,0))*($F112*T$11)</f>
        <v>1740.8</v>
      </c>
      <c r="U112" s="174">
        <f>INDEX('Ultima mCF Table'!$B$2:$D$92,MATCH('Ultima (Precision)'!$D$6,'Ultima mCF Table'!$A$2:$A$92,0),MATCH('Ultima (Precision)'!$E112,'Ultima mCF Table'!$B$1:$D$1,0))*($F112*U$11)</f>
        <v>1843.2</v>
      </c>
      <c r="V112" s="174">
        <f>INDEX('Ultima mCF Table'!$B$2:$D$92,MATCH('Ultima (Precision)'!$D$6,'Ultima mCF Table'!$A$2:$A$92,0),MATCH('Ultima (Precision)'!$E112,'Ultima mCF Table'!$B$1:$D$1,0))*($F112*V$11)</f>
        <v>1945.6</v>
      </c>
      <c r="W112" s="174">
        <f>INDEX('Ultima mCF Table'!$B$2:$D$92,MATCH('Ultima (Precision)'!$D$6,'Ultima mCF Table'!$A$2:$A$92,0),MATCH('Ultima (Precision)'!$E112,'Ultima mCF Table'!$B$1:$D$1,0))*($F112*W$11)</f>
        <v>2048</v>
      </c>
      <c r="X112" s="174">
        <f>INDEX('Ultima mCF Table'!$B$2:$D$92,MATCH('Ultima (Precision)'!$D$6,'Ultima mCF Table'!$A$2:$A$92,0),MATCH('Ultima (Precision)'!$E112,'Ultima mCF Table'!$B$1:$D$1,0))*($F112*X$11)</f>
        <v>2150.4</v>
      </c>
      <c r="Y112" s="174">
        <f>INDEX('Ultima mCF Table'!$B$2:$D$92,MATCH('Ultima (Precision)'!$D$6,'Ultima mCF Table'!$A$2:$A$92,0),MATCH('Ultima (Precision)'!$E112,'Ultima mCF Table'!$B$1:$D$1,0))*($F112*Y$11)</f>
        <v>2252.8000000000002</v>
      </c>
      <c r="Z112" s="174">
        <f>INDEX('Ultima mCF Table'!$B$2:$D$92,MATCH('Ultima (Precision)'!$D$6,'Ultima mCF Table'!$A$2:$A$92,0),MATCH('Ultima (Precision)'!$E112,'Ultima mCF Table'!$B$1:$D$1,0))*($F112*Z$11)</f>
        <v>2355.1999999999998</v>
      </c>
      <c r="AA112" s="174">
        <f>INDEX('Ultima mCF Table'!$B$2:$D$92,MATCH('Ultima (Precision)'!$D$6,'Ultima mCF Table'!$A$2:$A$92,0),MATCH('Ultima (Precision)'!$E112,'Ultima mCF Table'!$B$1:$D$1,0))*($F112*AA$11)</f>
        <v>2457.6</v>
      </c>
      <c r="AB112" s="174">
        <f>INDEX('Ultima mCF Table'!$B$2:$D$92,MATCH('Ultima (Precision)'!$D$6,'Ultima mCF Table'!$A$2:$A$92,0),MATCH('Ultima (Precision)'!$E112,'Ultima mCF Table'!$B$1:$D$1,0))*($F112*AB$11)</f>
        <v>2560</v>
      </c>
      <c r="AC112" s="174">
        <f>INDEX('Ultima mCF Table'!$B$2:$D$92,MATCH('Ultima (Precision)'!$D$6,'Ultima mCF Table'!$A$2:$A$92,0),MATCH('Ultima (Precision)'!$E112,'Ultima mCF Table'!$B$1:$D$1,0))*($F112*AC$11)</f>
        <v>2662.4</v>
      </c>
      <c r="AD112" s="178">
        <f>INDEX('Ultima mCF Table'!$B$2:$D$92,MATCH('Ultima (Precision)'!$D$6,'Ultima mCF Table'!$A$2:$A$92,0),MATCH('Ultima (Precision)'!$E112,'Ultima mCF Table'!$B$1:$D$1,0))*($F112*AD$11)</f>
        <v>2764.8</v>
      </c>
    </row>
    <row r="113" spans="1:30" x14ac:dyDescent="0.2">
      <c r="A113" s="351">
        <v>4</v>
      </c>
      <c r="B113" s="351">
        <v>650</v>
      </c>
      <c r="C113" s="351">
        <v>910</v>
      </c>
      <c r="D113" s="351" t="s">
        <v>66</v>
      </c>
      <c r="E113" s="351" t="s">
        <v>72</v>
      </c>
      <c r="F113" s="352">
        <v>1286</v>
      </c>
      <c r="G113" s="353"/>
      <c r="H113" s="177">
        <f>INDEX('Ultima mCF Table'!$B$2:$D$92,MATCH('Ultima (Precision)'!$D$6,'Ultima mCF Table'!$A$2:$A$92,0),MATCH('Ultima (Precision)'!$E113,'Ultima mCF Table'!$B$1:$D$1,0))*($F113*H$11)</f>
        <v>643</v>
      </c>
      <c r="I113" s="174">
        <f>INDEX('Ultima mCF Table'!$B$2:$D$92,MATCH('Ultima (Precision)'!$D$6,'Ultima mCF Table'!$A$2:$A$92,0),MATCH('Ultima (Precision)'!$E113,'Ultima mCF Table'!$B$1:$D$1,0))*($F113*I$11)</f>
        <v>771.6</v>
      </c>
      <c r="J113" s="174">
        <f>INDEX('Ultima mCF Table'!$B$2:$D$92,MATCH('Ultima (Precision)'!$D$6,'Ultima mCF Table'!$A$2:$A$92,0),MATCH('Ultima (Precision)'!$E113,'Ultima mCF Table'!$B$1:$D$1,0))*($F113*J$11)</f>
        <v>900.19999999999993</v>
      </c>
      <c r="K113" s="174">
        <f>INDEX('Ultima mCF Table'!$B$2:$D$92,MATCH('Ultima (Precision)'!$D$6,'Ultima mCF Table'!$A$2:$A$92,0),MATCH('Ultima (Precision)'!$E113,'Ultima mCF Table'!$B$1:$D$1,0))*($F113*K$11)</f>
        <v>1028.8</v>
      </c>
      <c r="L113" s="174">
        <f>INDEX('Ultima mCF Table'!$B$2:$D$92,MATCH('Ultima (Precision)'!$D$6,'Ultima mCF Table'!$A$2:$A$92,0),MATCH('Ultima (Precision)'!$E113,'Ultima mCF Table'!$B$1:$D$1,0))*($F113*L$11)</f>
        <v>1157.4000000000001</v>
      </c>
      <c r="M113" s="174">
        <f>INDEX('Ultima mCF Table'!$B$2:$D$92,MATCH('Ultima (Precision)'!$D$6,'Ultima mCF Table'!$A$2:$A$92,0),MATCH('Ultima (Precision)'!$E113,'Ultima mCF Table'!$B$1:$D$1,0))*($F113*M$11)</f>
        <v>1286</v>
      </c>
      <c r="N113" s="174">
        <f>INDEX('Ultima mCF Table'!$B$2:$D$92,MATCH('Ultima (Precision)'!$D$6,'Ultima mCF Table'!$A$2:$A$92,0),MATCH('Ultima (Precision)'!$E113,'Ultima mCF Table'!$B$1:$D$1,0))*($F113*N$11)</f>
        <v>1414.6000000000001</v>
      </c>
      <c r="O113" s="174">
        <f>INDEX('Ultima mCF Table'!$B$2:$D$92,MATCH('Ultima (Precision)'!$D$6,'Ultima mCF Table'!$A$2:$A$92,0),MATCH('Ultima (Precision)'!$E113,'Ultima mCF Table'!$B$1:$D$1,0))*($F113*O$11)</f>
        <v>1543.2</v>
      </c>
      <c r="P113" s="174">
        <f>INDEX('Ultima mCF Table'!$B$2:$D$92,MATCH('Ultima (Precision)'!$D$6,'Ultima mCF Table'!$A$2:$A$92,0),MATCH('Ultima (Precision)'!$E113,'Ultima mCF Table'!$B$1:$D$1,0))*($F113*P$11)</f>
        <v>1671.8</v>
      </c>
      <c r="Q113" s="174">
        <f>INDEX('Ultima mCF Table'!$B$2:$D$92,MATCH('Ultima (Precision)'!$D$6,'Ultima mCF Table'!$A$2:$A$92,0),MATCH('Ultima (Precision)'!$E113,'Ultima mCF Table'!$B$1:$D$1,0))*($F113*Q$11)</f>
        <v>1800.3999999999999</v>
      </c>
      <c r="R113" s="174">
        <f>INDEX('Ultima mCF Table'!$B$2:$D$92,MATCH('Ultima (Precision)'!$D$6,'Ultima mCF Table'!$A$2:$A$92,0),MATCH('Ultima (Precision)'!$E113,'Ultima mCF Table'!$B$1:$D$1,0))*($F113*R$11)</f>
        <v>1929</v>
      </c>
      <c r="S113" s="174">
        <f>INDEX('Ultima mCF Table'!$B$2:$D$92,MATCH('Ultima (Precision)'!$D$6,'Ultima mCF Table'!$A$2:$A$92,0),MATCH('Ultima (Precision)'!$E113,'Ultima mCF Table'!$B$1:$D$1,0))*($F113*S$11)</f>
        <v>2057.6</v>
      </c>
      <c r="T113" s="174">
        <f>INDEX('Ultima mCF Table'!$B$2:$D$92,MATCH('Ultima (Precision)'!$D$6,'Ultima mCF Table'!$A$2:$A$92,0),MATCH('Ultima (Precision)'!$E113,'Ultima mCF Table'!$B$1:$D$1,0))*($F113*T$11)</f>
        <v>2186.1999999999998</v>
      </c>
      <c r="U113" s="174">
        <f>INDEX('Ultima mCF Table'!$B$2:$D$92,MATCH('Ultima (Precision)'!$D$6,'Ultima mCF Table'!$A$2:$A$92,0),MATCH('Ultima (Precision)'!$E113,'Ultima mCF Table'!$B$1:$D$1,0))*($F113*U$11)</f>
        <v>2314.8000000000002</v>
      </c>
      <c r="V113" s="174">
        <f>INDEX('Ultima mCF Table'!$B$2:$D$92,MATCH('Ultima (Precision)'!$D$6,'Ultima mCF Table'!$A$2:$A$92,0),MATCH('Ultima (Precision)'!$E113,'Ultima mCF Table'!$B$1:$D$1,0))*($F113*V$11)</f>
        <v>2443.4</v>
      </c>
      <c r="W113" s="174">
        <f>INDEX('Ultima mCF Table'!$B$2:$D$92,MATCH('Ultima (Precision)'!$D$6,'Ultima mCF Table'!$A$2:$A$92,0),MATCH('Ultima (Precision)'!$E113,'Ultima mCF Table'!$B$1:$D$1,0))*($F113*W$11)</f>
        <v>2572</v>
      </c>
      <c r="X113" s="174">
        <f>INDEX('Ultima mCF Table'!$B$2:$D$92,MATCH('Ultima (Precision)'!$D$6,'Ultima mCF Table'!$A$2:$A$92,0),MATCH('Ultima (Precision)'!$E113,'Ultima mCF Table'!$B$1:$D$1,0))*($F113*X$11)</f>
        <v>2700.6</v>
      </c>
      <c r="Y113" s="174">
        <f>INDEX('Ultima mCF Table'!$B$2:$D$92,MATCH('Ultima (Precision)'!$D$6,'Ultima mCF Table'!$A$2:$A$92,0),MATCH('Ultima (Precision)'!$E113,'Ultima mCF Table'!$B$1:$D$1,0))*($F113*Y$11)</f>
        <v>2829.2000000000003</v>
      </c>
      <c r="Z113" s="174">
        <f>INDEX('Ultima mCF Table'!$B$2:$D$92,MATCH('Ultima (Precision)'!$D$6,'Ultima mCF Table'!$A$2:$A$92,0),MATCH('Ultima (Precision)'!$E113,'Ultima mCF Table'!$B$1:$D$1,0))*($F113*Z$11)</f>
        <v>2957.7999999999997</v>
      </c>
      <c r="AA113" s="174">
        <f>INDEX('Ultima mCF Table'!$B$2:$D$92,MATCH('Ultima (Precision)'!$D$6,'Ultima mCF Table'!$A$2:$A$92,0),MATCH('Ultima (Precision)'!$E113,'Ultima mCF Table'!$B$1:$D$1,0))*($F113*AA$11)</f>
        <v>3086.4</v>
      </c>
      <c r="AB113" s="174">
        <f>INDEX('Ultima mCF Table'!$B$2:$D$92,MATCH('Ultima (Precision)'!$D$6,'Ultima mCF Table'!$A$2:$A$92,0),MATCH('Ultima (Precision)'!$E113,'Ultima mCF Table'!$B$1:$D$1,0))*($F113*AB$11)</f>
        <v>3215</v>
      </c>
      <c r="AC113" s="174">
        <f>INDEX('Ultima mCF Table'!$B$2:$D$92,MATCH('Ultima (Precision)'!$D$6,'Ultima mCF Table'!$A$2:$A$92,0),MATCH('Ultima (Precision)'!$E113,'Ultima mCF Table'!$B$1:$D$1,0))*($F113*AC$11)</f>
        <v>3343.6</v>
      </c>
      <c r="AD113" s="178">
        <f>INDEX('Ultima mCF Table'!$B$2:$D$92,MATCH('Ultima (Precision)'!$D$6,'Ultima mCF Table'!$A$2:$A$92,0),MATCH('Ultima (Precision)'!$E113,'Ultima mCF Table'!$B$1:$D$1,0))*($F113*AD$11)</f>
        <v>3472.2000000000003</v>
      </c>
    </row>
    <row r="114" spans="1:30" x14ac:dyDescent="0.2">
      <c r="A114" s="351">
        <v>4</v>
      </c>
      <c r="B114" s="351">
        <v>650</v>
      </c>
      <c r="C114" s="351">
        <v>910</v>
      </c>
      <c r="D114" s="351" t="s">
        <v>67</v>
      </c>
      <c r="E114" s="351" t="s">
        <v>72</v>
      </c>
      <c r="F114" s="352">
        <v>1960</v>
      </c>
      <c r="G114" s="353"/>
      <c r="H114" s="177">
        <f>INDEX('Ultima mCF Table'!$B$2:$D$92,MATCH('Ultima (Precision)'!$D$6,'Ultima mCF Table'!$A$2:$A$92,0),MATCH('Ultima (Precision)'!$E114,'Ultima mCF Table'!$B$1:$D$1,0))*($F114*H$11)</f>
        <v>980</v>
      </c>
      <c r="I114" s="174">
        <f>INDEX('Ultima mCF Table'!$B$2:$D$92,MATCH('Ultima (Precision)'!$D$6,'Ultima mCF Table'!$A$2:$A$92,0),MATCH('Ultima (Precision)'!$E114,'Ultima mCF Table'!$B$1:$D$1,0))*($F114*I$11)</f>
        <v>1176</v>
      </c>
      <c r="J114" s="174">
        <f>INDEX('Ultima mCF Table'!$B$2:$D$92,MATCH('Ultima (Precision)'!$D$6,'Ultima mCF Table'!$A$2:$A$92,0),MATCH('Ultima (Precision)'!$E114,'Ultima mCF Table'!$B$1:$D$1,0))*($F114*J$11)</f>
        <v>1372</v>
      </c>
      <c r="K114" s="174">
        <f>INDEX('Ultima mCF Table'!$B$2:$D$92,MATCH('Ultima (Precision)'!$D$6,'Ultima mCF Table'!$A$2:$A$92,0),MATCH('Ultima (Precision)'!$E114,'Ultima mCF Table'!$B$1:$D$1,0))*($F114*K$11)</f>
        <v>1568</v>
      </c>
      <c r="L114" s="174">
        <f>INDEX('Ultima mCF Table'!$B$2:$D$92,MATCH('Ultima (Precision)'!$D$6,'Ultima mCF Table'!$A$2:$A$92,0),MATCH('Ultima (Precision)'!$E114,'Ultima mCF Table'!$B$1:$D$1,0))*($F114*L$11)</f>
        <v>1764</v>
      </c>
      <c r="M114" s="174">
        <f>INDEX('Ultima mCF Table'!$B$2:$D$92,MATCH('Ultima (Precision)'!$D$6,'Ultima mCF Table'!$A$2:$A$92,0),MATCH('Ultima (Precision)'!$E114,'Ultima mCF Table'!$B$1:$D$1,0))*($F114*M$11)</f>
        <v>1960</v>
      </c>
      <c r="N114" s="174">
        <f>INDEX('Ultima mCF Table'!$B$2:$D$92,MATCH('Ultima (Precision)'!$D$6,'Ultima mCF Table'!$A$2:$A$92,0),MATCH('Ultima (Precision)'!$E114,'Ultima mCF Table'!$B$1:$D$1,0))*($F114*N$11)</f>
        <v>2156</v>
      </c>
      <c r="O114" s="174">
        <f>INDEX('Ultima mCF Table'!$B$2:$D$92,MATCH('Ultima (Precision)'!$D$6,'Ultima mCF Table'!$A$2:$A$92,0),MATCH('Ultima (Precision)'!$E114,'Ultima mCF Table'!$B$1:$D$1,0))*($F114*O$11)</f>
        <v>2352</v>
      </c>
      <c r="P114" s="174">
        <f>INDEX('Ultima mCF Table'!$B$2:$D$92,MATCH('Ultima (Precision)'!$D$6,'Ultima mCF Table'!$A$2:$A$92,0),MATCH('Ultima (Precision)'!$E114,'Ultima mCF Table'!$B$1:$D$1,0))*($F114*P$11)</f>
        <v>2548</v>
      </c>
      <c r="Q114" s="174">
        <f>INDEX('Ultima mCF Table'!$B$2:$D$92,MATCH('Ultima (Precision)'!$D$6,'Ultima mCF Table'!$A$2:$A$92,0),MATCH('Ultima (Precision)'!$E114,'Ultima mCF Table'!$B$1:$D$1,0))*($F114*Q$11)</f>
        <v>2744</v>
      </c>
      <c r="R114" s="174">
        <f>INDEX('Ultima mCF Table'!$B$2:$D$92,MATCH('Ultima (Precision)'!$D$6,'Ultima mCF Table'!$A$2:$A$92,0),MATCH('Ultima (Precision)'!$E114,'Ultima mCF Table'!$B$1:$D$1,0))*($F114*R$11)</f>
        <v>2940</v>
      </c>
      <c r="S114" s="174">
        <f>INDEX('Ultima mCF Table'!$B$2:$D$92,MATCH('Ultima (Precision)'!$D$6,'Ultima mCF Table'!$A$2:$A$92,0),MATCH('Ultima (Precision)'!$E114,'Ultima mCF Table'!$B$1:$D$1,0))*($F114*S$11)</f>
        <v>3136</v>
      </c>
      <c r="T114" s="174">
        <f>INDEX('Ultima mCF Table'!$B$2:$D$92,MATCH('Ultima (Precision)'!$D$6,'Ultima mCF Table'!$A$2:$A$92,0),MATCH('Ultima (Precision)'!$E114,'Ultima mCF Table'!$B$1:$D$1,0))*($F114*T$11)</f>
        <v>3332</v>
      </c>
      <c r="U114" s="174">
        <f>INDEX('Ultima mCF Table'!$B$2:$D$92,MATCH('Ultima (Precision)'!$D$6,'Ultima mCF Table'!$A$2:$A$92,0),MATCH('Ultima (Precision)'!$E114,'Ultima mCF Table'!$B$1:$D$1,0))*($F114*U$11)</f>
        <v>3528</v>
      </c>
      <c r="V114" s="174">
        <f>INDEX('Ultima mCF Table'!$B$2:$D$92,MATCH('Ultima (Precision)'!$D$6,'Ultima mCF Table'!$A$2:$A$92,0),MATCH('Ultima (Precision)'!$E114,'Ultima mCF Table'!$B$1:$D$1,0))*($F114*V$11)</f>
        <v>3724</v>
      </c>
      <c r="W114" s="174">
        <f>INDEX('Ultima mCF Table'!$B$2:$D$92,MATCH('Ultima (Precision)'!$D$6,'Ultima mCF Table'!$A$2:$A$92,0),MATCH('Ultima (Precision)'!$E114,'Ultima mCF Table'!$B$1:$D$1,0))*($F114*W$11)</f>
        <v>3920</v>
      </c>
      <c r="X114" s="174">
        <f>INDEX('Ultima mCF Table'!$B$2:$D$92,MATCH('Ultima (Precision)'!$D$6,'Ultima mCF Table'!$A$2:$A$92,0),MATCH('Ultima (Precision)'!$E114,'Ultima mCF Table'!$B$1:$D$1,0))*($F114*X$11)</f>
        <v>4116</v>
      </c>
      <c r="Y114" s="174">
        <f>INDEX('Ultima mCF Table'!$B$2:$D$92,MATCH('Ultima (Precision)'!$D$6,'Ultima mCF Table'!$A$2:$A$92,0),MATCH('Ultima (Precision)'!$E114,'Ultima mCF Table'!$B$1:$D$1,0))*($F114*Y$11)</f>
        <v>4312</v>
      </c>
      <c r="Z114" s="174">
        <f>INDEX('Ultima mCF Table'!$B$2:$D$92,MATCH('Ultima (Precision)'!$D$6,'Ultima mCF Table'!$A$2:$A$92,0),MATCH('Ultima (Precision)'!$E114,'Ultima mCF Table'!$B$1:$D$1,0))*($F114*Z$11)</f>
        <v>4508</v>
      </c>
      <c r="AA114" s="174">
        <f>INDEX('Ultima mCF Table'!$B$2:$D$92,MATCH('Ultima (Precision)'!$D$6,'Ultima mCF Table'!$A$2:$A$92,0),MATCH('Ultima (Precision)'!$E114,'Ultima mCF Table'!$B$1:$D$1,0))*($F114*AA$11)</f>
        <v>4704</v>
      </c>
      <c r="AB114" s="174">
        <f>INDEX('Ultima mCF Table'!$B$2:$D$92,MATCH('Ultima (Precision)'!$D$6,'Ultima mCF Table'!$A$2:$A$92,0),MATCH('Ultima (Precision)'!$E114,'Ultima mCF Table'!$B$1:$D$1,0))*($F114*AB$11)</f>
        <v>4900</v>
      </c>
      <c r="AC114" s="174">
        <f>INDEX('Ultima mCF Table'!$B$2:$D$92,MATCH('Ultima (Precision)'!$D$6,'Ultima mCF Table'!$A$2:$A$92,0),MATCH('Ultima (Precision)'!$E114,'Ultima mCF Table'!$B$1:$D$1,0))*($F114*AC$11)</f>
        <v>5096</v>
      </c>
      <c r="AD114" s="178">
        <f>INDEX('Ultima mCF Table'!$B$2:$D$92,MATCH('Ultima (Precision)'!$D$6,'Ultima mCF Table'!$A$2:$A$92,0),MATCH('Ultima (Precision)'!$E114,'Ultima mCF Table'!$B$1:$D$1,0))*($F114*AD$11)</f>
        <v>5292</v>
      </c>
    </row>
    <row r="115" spans="1:30" x14ac:dyDescent="0.2">
      <c r="A115" s="351">
        <v>4</v>
      </c>
      <c r="B115" s="351">
        <v>650</v>
      </c>
      <c r="C115" s="351">
        <v>910</v>
      </c>
      <c r="D115" s="351" t="s">
        <v>68</v>
      </c>
      <c r="E115" s="351" t="s">
        <v>72</v>
      </c>
      <c r="F115" s="352">
        <v>2498</v>
      </c>
      <c r="G115" s="353"/>
      <c r="H115" s="177">
        <f>INDEX('Ultima mCF Table'!$B$2:$D$92,MATCH('Ultima (Precision)'!$D$6,'Ultima mCF Table'!$A$2:$A$92,0),MATCH('Ultima (Precision)'!$E115,'Ultima mCF Table'!$B$1:$D$1,0))*($F115*H$11)</f>
        <v>1249</v>
      </c>
      <c r="I115" s="174">
        <f>INDEX('Ultima mCF Table'!$B$2:$D$92,MATCH('Ultima (Precision)'!$D$6,'Ultima mCF Table'!$A$2:$A$92,0),MATCH('Ultima (Precision)'!$E115,'Ultima mCF Table'!$B$1:$D$1,0))*($F115*I$11)</f>
        <v>1498.8</v>
      </c>
      <c r="J115" s="174">
        <f>INDEX('Ultima mCF Table'!$B$2:$D$92,MATCH('Ultima (Precision)'!$D$6,'Ultima mCF Table'!$A$2:$A$92,0),MATCH('Ultima (Precision)'!$E115,'Ultima mCF Table'!$B$1:$D$1,0))*($F115*J$11)</f>
        <v>1748.6</v>
      </c>
      <c r="K115" s="174">
        <f>INDEX('Ultima mCF Table'!$B$2:$D$92,MATCH('Ultima (Precision)'!$D$6,'Ultima mCF Table'!$A$2:$A$92,0),MATCH('Ultima (Precision)'!$E115,'Ultima mCF Table'!$B$1:$D$1,0))*($F115*K$11)</f>
        <v>1998.4</v>
      </c>
      <c r="L115" s="174">
        <f>INDEX('Ultima mCF Table'!$B$2:$D$92,MATCH('Ultima (Precision)'!$D$6,'Ultima mCF Table'!$A$2:$A$92,0),MATCH('Ultima (Precision)'!$E115,'Ultima mCF Table'!$B$1:$D$1,0))*($F115*L$11)</f>
        <v>2248.2000000000003</v>
      </c>
      <c r="M115" s="174">
        <f>INDEX('Ultima mCF Table'!$B$2:$D$92,MATCH('Ultima (Precision)'!$D$6,'Ultima mCF Table'!$A$2:$A$92,0),MATCH('Ultima (Precision)'!$E115,'Ultima mCF Table'!$B$1:$D$1,0))*($F115*M$11)</f>
        <v>2498</v>
      </c>
      <c r="N115" s="174">
        <f>INDEX('Ultima mCF Table'!$B$2:$D$92,MATCH('Ultima (Precision)'!$D$6,'Ultima mCF Table'!$A$2:$A$92,0),MATCH('Ultima (Precision)'!$E115,'Ultima mCF Table'!$B$1:$D$1,0))*($F115*N$11)</f>
        <v>2747.8</v>
      </c>
      <c r="O115" s="174">
        <f>INDEX('Ultima mCF Table'!$B$2:$D$92,MATCH('Ultima (Precision)'!$D$6,'Ultima mCF Table'!$A$2:$A$92,0),MATCH('Ultima (Precision)'!$E115,'Ultima mCF Table'!$B$1:$D$1,0))*($F115*O$11)</f>
        <v>2997.6</v>
      </c>
      <c r="P115" s="174">
        <f>INDEX('Ultima mCF Table'!$B$2:$D$92,MATCH('Ultima (Precision)'!$D$6,'Ultima mCF Table'!$A$2:$A$92,0),MATCH('Ultima (Precision)'!$E115,'Ultima mCF Table'!$B$1:$D$1,0))*($F115*P$11)</f>
        <v>3247.4</v>
      </c>
      <c r="Q115" s="174">
        <f>INDEX('Ultima mCF Table'!$B$2:$D$92,MATCH('Ultima (Precision)'!$D$6,'Ultima mCF Table'!$A$2:$A$92,0),MATCH('Ultima (Precision)'!$E115,'Ultima mCF Table'!$B$1:$D$1,0))*($F115*Q$11)</f>
        <v>3497.2</v>
      </c>
      <c r="R115" s="174">
        <f>INDEX('Ultima mCF Table'!$B$2:$D$92,MATCH('Ultima (Precision)'!$D$6,'Ultima mCF Table'!$A$2:$A$92,0),MATCH('Ultima (Precision)'!$E115,'Ultima mCF Table'!$B$1:$D$1,0))*($F115*R$11)</f>
        <v>3747</v>
      </c>
      <c r="S115" s="174">
        <f>INDEX('Ultima mCF Table'!$B$2:$D$92,MATCH('Ultima (Precision)'!$D$6,'Ultima mCF Table'!$A$2:$A$92,0),MATCH('Ultima (Precision)'!$E115,'Ultima mCF Table'!$B$1:$D$1,0))*($F115*S$11)</f>
        <v>3996.8</v>
      </c>
      <c r="T115" s="174">
        <f>INDEX('Ultima mCF Table'!$B$2:$D$92,MATCH('Ultima (Precision)'!$D$6,'Ultima mCF Table'!$A$2:$A$92,0),MATCH('Ultima (Precision)'!$E115,'Ultima mCF Table'!$B$1:$D$1,0))*($F115*T$11)</f>
        <v>4246.5999999999995</v>
      </c>
      <c r="U115" s="174">
        <f>INDEX('Ultima mCF Table'!$B$2:$D$92,MATCH('Ultima (Precision)'!$D$6,'Ultima mCF Table'!$A$2:$A$92,0),MATCH('Ultima (Precision)'!$E115,'Ultima mCF Table'!$B$1:$D$1,0))*($F115*U$11)</f>
        <v>4496.4000000000005</v>
      </c>
      <c r="V115" s="174">
        <f>INDEX('Ultima mCF Table'!$B$2:$D$92,MATCH('Ultima (Precision)'!$D$6,'Ultima mCF Table'!$A$2:$A$92,0),MATCH('Ultima (Precision)'!$E115,'Ultima mCF Table'!$B$1:$D$1,0))*($F115*V$11)</f>
        <v>4746.2</v>
      </c>
      <c r="W115" s="174">
        <f>INDEX('Ultima mCF Table'!$B$2:$D$92,MATCH('Ultima (Precision)'!$D$6,'Ultima mCF Table'!$A$2:$A$92,0),MATCH('Ultima (Precision)'!$E115,'Ultima mCF Table'!$B$1:$D$1,0))*($F115*W$11)</f>
        <v>4996</v>
      </c>
      <c r="X115" s="174">
        <f>INDEX('Ultima mCF Table'!$B$2:$D$92,MATCH('Ultima (Precision)'!$D$6,'Ultima mCF Table'!$A$2:$A$92,0),MATCH('Ultima (Precision)'!$E115,'Ultima mCF Table'!$B$1:$D$1,0))*($F115*X$11)</f>
        <v>5245.8</v>
      </c>
      <c r="Y115" s="174">
        <f>INDEX('Ultima mCF Table'!$B$2:$D$92,MATCH('Ultima (Precision)'!$D$6,'Ultima mCF Table'!$A$2:$A$92,0),MATCH('Ultima (Precision)'!$E115,'Ultima mCF Table'!$B$1:$D$1,0))*($F115*Y$11)</f>
        <v>5495.6</v>
      </c>
      <c r="Z115" s="174">
        <f>INDEX('Ultima mCF Table'!$B$2:$D$92,MATCH('Ultima (Precision)'!$D$6,'Ultima mCF Table'!$A$2:$A$92,0),MATCH('Ultima (Precision)'!$E115,'Ultima mCF Table'!$B$1:$D$1,0))*($F115*Z$11)</f>
        <v>5745.4</v>
      </c>
      <c r="AA115" s="174">
        <f>INDEX('Ultima mCF Table'!$B$2:$D$92,MATCH('Ultima (Precision)'!$D$6,'Ultima mCF Table'!$A$2:$A$92,0),MATCH('Ultima (Precision)'!$E115,'Ultima mCF Table'!$B$1:$D$1,0))*($F115*AA$11)</f>
        <v>5995.2</v>
      </c>
      <c r="AB115" s="174">
        <f>INDEX('Ultima mCF Table'!$B$2:$D$92,MATCH('Ultima (Precision)'!$D$6,'Ultima mCF Table'!$A$2:$A$92,0),MATCH('Ultima (Precision)'!$E115,'Ultima mCF Table'!$B$1:$D$1,0))*($F115*AB$11)</f>
        <v>6245</v>
      </c>
      <c r="AC115" s="174">
        <f>INDEX('Ultima mCF Table'!$B$2:$D$92,MATCH('Ultima (Precision)'!$D$6,'Ultima mCF Table'!$A$2:$A$92,0),MATCH('Ultima (Precision)'!$E115,'Ultima mCF Table'!$B$1:$D$1,0))*($F115*AC$11)</f>
        <v>6494.8</v>
      </c>
      <c r="AD115" s="178">
        <f>INDEX('Ultima mCF Table'!$B$2:$D$92,MATCH('Ultima (Precision)'!$D$6,'Ultima mCF Table'!$A$2:$A$92,0),MATCH('Ultima (Precision)'!$E115,'Ultima mCF Table'!$B$1:$D$1,0))*($F115*AD$11)</f>
        <v>6744.6</v>
      </c>
    </row>
    <row r="116" spans="1:30" x14ac:dyDescent="0.2">
      <c r="A116" s="351">
        <v>4</v>
      </c>
      <c r="B116" s="351">
        <v>723</v>
      </c>
      <c r="C116" s="351">
        <v>980</v>
      </c>
      <c r="D116" s="351" t="s">
        <v>65</v>
      </c>
      <c r="E116" s="351" t="s">
        <v>72</v>
      </c>
      <c r="F116" s="352">
        <v>1116</v>
      </c>
      <c r="G116" s="353"/>
      <c r="H116" s="177">
        <f>INDEX('Ultima mCF Table'!$B$2:$D$92,MATCH('Ultima (Precision)'!$D$6,'Ultima mCF Table'!$A$2:$A$92,0),MATCH('Ultima (Precision)'!$E116,'Ultima mCF Table'!$B$1:$D$1,0))*($F116*H$11)</f>
        <v>558</v>
      </c>
      <c r="I116" s="174">
        <f>INDEX('Ultima mCF Table'!$B$2:$D$92,MATCH('Ultima (Precision)'!$D$6,'Ultima mCF Table'!$A$2:$A$92,0),MATCH('Ultima (Precision)'!$E116,'Ultima mCF Table'!$B$1:$D$1,0))*($F116*I$11)</f>
        <v>669.6</v>
      </c>
      <c r="J116" s="174">
        <f>INDEX('Ultima mCF Table'!$B$2:$D$92,MATCH('Ultima (Precision)'!$D$6,'Ultima mCF Table'!$A$2:$A$92,0),MATCH('Ultima (Precision)'!$E116,'Ultima mCF Table'!$B$1:$D$1,0))*($F116*J$11)</f>
        <v>781.19999999999993</v>
      </c>
      <c r="K116" s="174">
        <f>INDEX('Ultima mCF Table'!$B$2:$D$92,MATCH('Ultima (Precision)'!$D$6,'Ultima mCF Table'!$A$2:$A$92,0),MATCH('Ultima (Precision)'!$E116,'Ultima mCF Table'!$B$1:$D$1,0))*($F116*K$11)</f>
        <v>892.80000000000007</v>
      </c>
      <c r="L116" s="174">
        <f>INDEX('Ultima mCF Table'!$B$2:$D$92,MATCH('Ultima (Precision)'!$D$6,'Ultima mCF Table'!$A$2:$A$92,0),MATCH('Ultima (Precision)'!$E116,'Ultima mCF Table'!$B$1:$D$1,0))*($F116*L$11)</f>
        <v>1004.4</v>
      </c>
      <c r="M116" s="174">
        <f>INDEX('Ultima mCF Table'!$B$2:$D$92,MATCH('Ultima (Precision)'!$D$6,'Ultima mCF Table'!$A$2:$A$92,0),MATCH('Ultima (Precision)'!$E116,'Ultima mCF Table'!$B$1:$D$1,0))*($F116*M$11)</f>
        <v>1116</v>
      </c>
      <c r="N116" s="174">
        <f>INDEX('Ultima mCF Table'!$B$2:$D$92,MATCH('Ultima (Precision)'!$D$6,'Ultima mCF Table'!$A$2:$A$92,0),MATCH('Ultima (Precision)'!$E116,'Ultima mCF Table'!$B$1:$D$1,0))*($F116*N$11)</f>
        <v>1227.6000000000001</v>
      </c>
      <c r="O116" s="174">
        <f>INDEX('Ultima mCF Table'!$B$2:$D$92,MATCH('Ultima (Precision)'!$D$6,'Ultima mCF Table'!$A$2:$A$92,0),MATCH('Ultima (Precision)'!$E116,'Ultima mCF Table'!$B$1:$D$1,0))*($F116*O$11)</f>
        <v>1339.2</v>
      </c>
      <c r="P116" s="174">
        <f>INDEX('Ultima mCF Table'!$B$2:$D$92,MATCH('Ultima (Precision)'!$D$6,'Ultima mCF Table'!$A$2:$A$92,0),MATCH('Ultima (Precision)'!$E116,'Ultima mCF Table'!$B$1:$D$1,0))*($F116*P$11)</f>
        <v>1450.8</v>
      </c>
      <c r="Q116" s="174">
        <f>INDEX('Ultima mCF Table'!$B$2:$D$92,MATCH('Ultima (Precision)'!$D$6,'Ultima mCF Table'!$A$2:$A$92,0),MATCH('Ultima (Precision)'!$E116,'Ultima mCF Table'!$B$1:$D$1,0))*($F116*Q$11)</f>
        <v>1562.3999999999999</v>
      </c>
      <c r="R116" s="174">
        <f>INDEX('Ultima mCF Table'!$B$2:$D$92,MATCH('Ultima (Precision)'!$D$6,'Ultima mCF Table'!$A$2:$A$92,0),MATCH('Ultima (Precision)'!$E116,'Ultima mCF Table'!$B$1:$D$1,0))*($F116*R$11)</f>
        <v>1674</v>
      </c>
      <c r="S116" s="174">
        <f>INDEX('Ultima mCF Table'!$B$2:$D$92,MATCH('Ultima (Precision)'!$D$6,'Ultima mCF Table'!$A$2:$A$92,0),MATCH('Ultima (Precision)'!$E116,'Ultima mCF Table'!$B$1:$D$1,0))*($F116*S$11)</f>
        <v>1785.6000000000001</v>
      </c>
      <c r="T116" s="174">
        <f>INDEX('Ultima mCF Table'!$B$2:$D$92,MATCH('Ultima (Precision)'!$D$6,'Ultima mCF Table'!$A$2:$A$92,0),MATCH('Ultima (Precision)'!$E116,'Ultima mCF Table'!$B$1:$D$1,0))*($F116*T$11)</f>
        <v>1897.2</v>
      </c>
      <c r="U116" s="174">
        <f>INDEX('Ultima mCF Table'!$B$2:$D$92,MATCH('Ultima (Precision)'!$D$6,'Ultima mCF Table'!$A$2:$A$92,0),MATCH('Ultima (Precision)'!$E116,'Ultima mCF Table'!$B$1:$D$1,0))*($F116*U$11)</f>
        <v>2008.8</v>
      </c>
      <c r="V116" s="174">
        <f>INDEX('Ultima mCF Table'!$B$2:$D$92,MATCH('Ultima (Precision)'!$D$6,'Ultima mCF Table'!$A$2:$A$92,0),MATCH('Ultima (Precision)'!$E116,'Ultima mCF Table'!$B$1:$D$1,0))*($F116*V$11)</f>
        <v>2120.4</v>
      </c>
      <c r="W116" s="174">
        <f>INDEX('Ultima mCF Table'!$B$2:$D$92,MATCH('Ultima (Precision)'!$D$6,'Ultima mCF Table'!$A$2:$A$92,0),MATCH('Ultima (Precision)'!$E116,'Ultima mCF Table'!$B$1:$D$1,0))*($F116*W$11)</f>
        <v>2232</v>
      </c>
      <c r="X116" s="174">
        <f>INDEX('Ultima mCF Table'!$B$2:$D$92,MATCH('Ultima (Precision)'!$D$6,'Ultima mCF Table'!$A$2:$A$92,0),MATCH('Ultima (Precision)'!$E116,'Ultima mCF Table'!$B$1:$D$1,0))*($F116*X$11)</f>
        <v>2343.6</v>
      </c>
      <c r="Y116" s="174">
        <f>INDEX('Ultima mCF Table'!$B$2:$D$92,MATCH('Ultima (Precision)'!$D$6,'Ultima mCF Table'!$A$2:$A$92,0),MATCH('Ultima (Precision)'!$E116,'Ultima mCF Table'!$B$1:$D$1,0))*($F116*Y$11)</f>
        <v>2455.2000000000003</v>
      </c>
      <c r="Z116" s="174">
        <f>INDEX('Ultima mCF Table'!$B$2:$D$92,MATCH('Ultima (Precision)'!$D$6,'Ultima mCF Table'!$A$2:$A$92,0),MATCH('Ultima (Precision)'!$E116,'Ultima mCF Table'!$B$1:$D$1,0))*($F116*Z$11)</f>
        <v>2566.7999999999997</v>
      </c>
      <c r="AA116" s="174">
        <f>INDEX('Ultima mCF Table'!$B$2:$D$92,MATCH('Ultima (Precision)'!$D$6,'Ultima mCF Table'!$A$2:$A$92,0),MATCH('Ultima (Precision)'!$E116,'Ultima mCF Table'!$B$1:$D$1,0))*($F116*AA$11)</f>
        <v>2678.4</v>
      </c>
      <c r="AB116" s="174">
        <f>INDEX('Ultima mCF Table'!$B$2:$D$92,MATCH('Ultima (Precision)'!$D$6,'Ultima mCF Table'!$A$2:$A$92,0),MATCH('Ultima (Precision)'!$E116,'Ultima mCF Table'!$B$1:$D$1,0))*($F116*AB$11)</f>
        <v>2790</v>
      </c>
      <c r="AC116" s="174">
        <f>INDEX('Ultima mCF Table'!$B$2:$D$92,MATCH('Ultima (Precision)'!$D$6,'Ultima mCF Table'!$A$2:$A$92,0),MATCH('Ultima (Precision)'!$E116,'Ultima mCF Table'!$B$1:$D$1,0))*($F116*AC$11)</f>
        <v>2901.6</v>
      </c>
      <c r="AD116" s="178">
        <f>INDEX('Ultima mCF Table'!$B$2:$D$92,MATCH('Ultima (Precision)'!$D$6,'Ultima mCF Table'!$A$2:$A$92,0),MATCH('Ultima (Precision)'!$E116,'Ultima mCF Table'!$B$1:$D$1,0))*($F116*AD$11)</f>
        <v>3013.2000000000003</v>
      </c>
    </row>
    <row r="117" spans="1:30" x14ac:dyDescent="0.2">
      <c r="A117" s="351">
        <v>4</v>
      </c>
      <c r="B117" s="351">
        <v>723</v>
      </c>
      <c r="C117" s="351">
        <v>980</v>
      </c>
      <c r="D117" s="351" t="s">
        <v>66</v>
      </c>
      <c r="E117" s="351" t="s">
        <v>72</v>
      </c>
      <c r="F117" s="352">
        <v>1403</v>
      </c>
      <c r="G117" s="353"/>
      <c r="H117" s="177">
        <f>INDEX('Ultima mCF Table'!$B$2:$D$92,MATCH('Ultima (Precision)'!$D$6,'Ultima mCF Table'!$A$2:$A$92,0),MATCH('Ultima (Precision)'!$E117,'Ultima mCF Table'!$B$1:$D$1,0))*($F117*H$11)</f>
        <v>701.5</v>
      </c>
      <c r="I117" s="174">
        <f>INDEX('Ultima mCF Table'!$B$2:$D$92,MATCH('Ultima (Precision)'!$D$6,'Ultima mCF Table'!$A$2:$A$92,0),MATCH('Ultima (Precision)'!$E117,'Ultima mCF Table'!$B$1:$D$1,0))*($F117*I$11)</f>
        <v>841.8</v>
      </c>
      <c r="J117" s="174">
        <f>INDEX('Ultima mCF Table'!$B$2:$D$92,MATCH('Ultima (Precision)'!$D$6,'Ultima mCF Table'!$A$2:$A$92,0),MATCH('Ultima (Precision)'!$E117,'Ultima mCF Table'!$B$1:$D$1,0))*($F117*J$11)</f>
        <v>982.09999999999991</v>
      </c>
      <c r="K117" s="174">
        <f>INDEX('Ultima mCF Table'!$B$2:$D$92,MATCH('Ultima (Precision)'!$D$6,'Ultima mCF Table'!$A$2:$A$92,0),MATCH('Ultima (Precision)'!$E117,'Ultima mCF Table'!$B$1:$D$1,0))*($F117*K$11)</f>
        <v>1122.4000000000001</v>
      </c>
      <c r="L117" s="174">
        <f>INDEX('Ultima mCF Table'!$B$2:$D$92,MATCH('Ultima (Precision)'!$D$6,'Ultima mCF Table'!$A$2:$A$92,0),MATCH('Ultima (Precision)'!$E117,'Ultima mCF Table'!$B$1:$D$1,0))*($F117*L$11)</f>
        <v>1262.7</v>
      </c>
      <c r="M117" s="174">
        <f>INDEX('Ultima mCF Table'!$B$2:$D$92,MATCH('Ultima (Precision)'!$D$6,'Ultima mCF Table'!$A$2:$A$92,0),MATCH('Ultima (Precision)'!$E117,'Ultima mCF Table'!$B$1:$D$1,0))*($F117*M$11)</f>
        <v>1403</v>
      </c>
      <c r="N117" s="174">
        <f>INDEX('Ultima mCF Table'!$B$2:$D$92,MATCH('Ultima (Precision)'!$D$6,'Ultima mCF Table'!$A$2:$A$92,0),MATCH('Ultima (Precision)'!$E117,'Ultima mCF Table'!$B$1:$D$1,0))*($F117*N$11)</f>
        <v>1543.3000000000002</v>
      </c>
      <c r="O117" s="174">
        <f>INDEX('Ultima mCF Table'!$B$2:$D$92,MATCH('Ultima (Precision)'!$D$6,'Ultima mCF Table'!$A$2:$A$92,0),MATCH('Ultima (Precision)'!$E117,'Ultima mCF Table'!$B$1:$D$1,0))*($F117*O$11)</f>
        <v>1683.6</v>
      </c>
      <c r="P117" s="174">
        <f>INDEX('Ultima mCF Table'!$B$2:$D$92,MATCH('Ultima (Precision)'!$D$6,'Ultima mCF Table'!$A$2:$A$92,0),MATCH('Ultima (Precision)'!$E117,'Ultima mCF Table'!$B$1:$D$1,0))*($F117*P$11)</f>
        <v>1823.9</v>
      </c>
      <c r="Q117" s="174">
        <f>INDEX('Ultima mCF Table'!$B$2:$D$92,MATCH('Ultima (Precision)'!$D$6,'Ultima mCF Table'!$A$2:$A$92,0),MATCH('Ultima (Precision)'!$E117,'Ultima mCF Table'!$B$1:$D$1,0))*($F117*Q$11)</f>
        <v>1964.1999999999998</v>
      </c>
      <c r="R117" s="174">
        <f>INDEX('Ultima mCF Table'!$B$2:$D$92,MATCH('Ultima (Precision)'!$D$6,'Ultima mCF Table'!$A$2:$A$92,0),MATCH('Ultima (Precision)'!$E117,'Ultima mCF Table'!$B$1:$D$1,0))*($F117*R$11)</f>
        <v>2104.5</v>
      </c>
      <c r="S117" s="174">
        <f>INDEX('Ultima mCF Table'!$B$2:$D$92,MATCH('Ultima (Precision)'!$D$6,'Ultima mCF Table'!$A$2:$A$92,0),MATCH('Ultima (Precision)'!$E117,'Ultima mCF Table'!$B$1:$D$1,0))*($F117*S$11)</f>
        <v>2244.8000000000002</v>
      </c>
      <c r="T117" s="174">
        <f>INDEX('Ultima mCF Table'!$B$2:$D$92,MATCH('Ultima (Precision)'!$D$6,'Ultima mCF Table'!$A$2:$A$92,0),MATCH('Ultima (Precision)'!$E117,'Ultima mCF Table'!$B$1:$D$1,0))*($F117*T$11)</f>
        <v>2385.1</v>
      </c>
      <c r="U117" s="174">
        <f>INDEX('Ultima mCF Table'!$B$2:$D$92,MATCH('Ultima (Precision)'!$D$6,'Ultima mCF Table'!$A$2:$A$92,0),MATCH('Ultima (Precision)'!$E117,'Ultima mCF Table'!$B$1:$D$1,0))*($F117*U$11)</f>
        <v>2525.4</v>
      </c>
      <c r="V117" s="174">
        <f>INDEX('Ultima mCF Table'!$B$2:$D$92,MATCH('Ultima (Precision)'!$D$6,'Ultima mCF Table'!$A$2:$A$92,0),MATCH('Ultima (Precision)'!$E117,'Ultima mCF Table'!$B$1:$D$1,0))*($F117*V$11)</f>
        <v>2665.7</v>
      </c>
      <c r="W117" s="174">
        <f>INDEX('Ultima mCF Table'!$B$2:$D$92,MATCH('Ultima (Precision)'!$D$6,'Ultima mCF Table'!$A$2:$A$92,0),MATCH('Ultima (Precision)'!$E117,'Ultima mCF Table'!$B$1:$D$1,0))*($F117*W$11)</f>
        <v>2806</v>
      </c>
      <c r="X117" s="174">
        <f>INDEX('Ultima mCF Table'!$B$2:$D$92,MATCH('Ultima (Precision)'!$D$6,'Ultima mCF Table'!$A$2:$A$92,0),MATCH('Ultima (Precision)'!$E117,'Ultima mCF Table'!$B$1:$D$1,0))*($F117*X$11)</f>
        <v>2946.3</v>
      </c>
      <c r="Y117" s="174">
        <f>INDEX('Ultima mCF Table'!$B$2:$D$92,MATCH('Ultima (Precision)'!$D$6,'Ultima mCF Table'!$A$2:$A$92,0),MATCH('Ultima (Precision)'!$E117,'Ultima mCF Table'!$B$1:$D$1,0))*($F117*Y$11)</f>
        <v>3086.6000000000004</v>
      </c>
      <c r="Z117" s="174">
        <f>INDEX('Ultima mCF Table'!$B$2:$D$92,MATCH('Ultima (Precision)'!$D$6,'Ultima mCF Table'!$A$2:$A$92,0),MATCH('Ultima (Precision)'!$E117,'Ultima mCF Table'!$B$1:$D$1,0))*($F117*Z$11)</f>
        <v>3226.8999999999996</v>
      </c>
      <c r="AA117" s="174">
        <f>INDEX('Ultima mCF Table'!$B$2:$D$92,MATCH('Ultima (Precision)'!$D$6,'Ultima mCF Table'!$A$2:$A$92,0),MATCH('Ultima (Precision)'!$E117,'Ultima mCF Table'!$B$1:$D$1,0))*($F117*AA$11)</f>
        <v>3367.2</v>
      </c>
      <c r="AB117" s="174">
        <f>INDEX('Ultima mCF Table'!$B$2:$D$92,MATCH('Ultima (Precision)'!$D$6,'Ultima mCF Table'!$A$2:$A$92,0),MATCH('Ultima (Precision)'!$E117,'Ultima mCF Table'!$B$1:$D$1,0))*($F117*AB$11)</f>
        <v>3507.5</v>
      </c>
      <c r="AC117" s="174">
        <f>INDEX('Ultima mCF Table'!$B$2:$D$92,MATCH('Ultima (Precision)'!$D$6,'Ultima mCF Table'!$A$2:$A$92,0),MATCH('Ultima (Precision)'!$E117,'Ultima mCF Table'!$B$1:$D$1,0))*($F117*AC$11)</f>
        <v>3647.8</v>
      </c>
      <c r="AD117" s="178">
        <f>INDEX('Ultima mCF Table'!$B$2:$D$92,MATCH('Ultima (Precision)'!$D$6,'Ultima mCF Table'!$A$2:$A$92,0),MATCH('Ultima (Precision)'!$E117,'Ultima mCF Table'!$B$1:$D$1,0))*($F117*AD$11)</f>
        <v>3788.1000000000004</v>
      </c>
    </row>
    <row r="118" spans="1:30" x14ac:dyDescent="0.2">
      <c r="A118" s="351">
        <v>4</v>
      </c>
      <c r="B118" s="351">
        <v>723</v>
      </c>
      <c r="C118" s="351">
        <v>980</v>
      </c>
      <c r="D118" s="351" t="s">
        <v>67</v>
      </c>
      <c r="E118" s="351" t="s">
        <v>72</v>
      </c>
      <c r="F118" s="352">
        <v>2124</v>
      </c>
      <c r="G118" s="353"/>
      <c r="H118" s="177">
        <f>INDEX('Ultima mCF Table'!$B$2:$D$92,MATCH('Ultima (Precision)'!$D$6,'Ultima mCF Table'!$A$2:$A$92,0),MATCH('Ultima (Precision)'!$E118,'Ultima mCF Table'!$B$1:$D$1,0))*($F118*H$11)</f>
        <v>1062</v>
      </c>
      <c r="I118" s="174">
        <f>INDEX('Ultima mCF Table'!$B$2:$D$92,MATCH('Ultima (Precision)'!$D$6,'Ultima mCF Table'!$A$2:$A$92,0),MATCH('Ultima (Precision)'!$E118,'Ultima mCF Table'!$B$1:$D$1,0))*($F118*I$11)</f>
        <v>1274.3999999999999</v>
      </c>
      <c r="J118" s="174">
        <f>INDEX('Ultima mCF Table'!$B$2:$D$92,MATCH('Ultima (Precision)'!$D$6,'Ultima mCF Table'!$A$2:$A$92,0),MATCH('Ultima (Precision)'!$E118,'Ultima mCF Table'!$B$1:$D$1,0))*($F118*J$11)</f>
        <v>1486.8</v>
      </c>
      <c r="K118" s="174">
        <f>INDEX('Ultima mCF Table'!$B$2:$D$92,MATCH('Ultima (Precision)'!$D$6,'Ultima mCF Table'!$A$2:$A$92,0),MATCH('Ultima (Precision)'!$E118,'Ultima mCF Table'!$B$1:$D$1,0))*($F118*K$11)</f>
        <v>1699.2</v>
      </c>
      <c r="L118" s="174">
        <f>INDEX('Ultima mCF Table'!$B$2:$D$92,MATCH('Ultima (Precision)'!$D$6,'Ultima mCF Table'!$A$2:$A$92,0),MATCH('Ultima (Precision)'!$E118,'Ultima mCF Table'!$B$1:$D$1,0))*($F118*L$11)</f>
        <v>1911.6000000000001</v>
      </c>
      <c r="M118" s="174">
        <f>INDEX('Ultima mCF Table'!$B$2:$D$92,MATCH('Ultima (Precision)'!$D$6,'Ultima mCF Table'!$A$2:$A$92,0),MATCH('Ultima (Precision)'!$E118,'Ultima mCF Table'!$B$1:$D$1,0))*($F118*M$11)</f>
        <v>2124</v>
      </c>
      <c r="N118" s="174">
        <f>INDEX('Ultima mCF Table'!$B$2:$D$92,MATCH('Ultima (Precision)'!$D$6,'Ultima mCF Table'!$A$2:$A$92,0),MATCH('Ultima (Precision)'!$E118,'Ultima mCF Table'!$B$1:$D$1,0))*($F118*N$11)</f>
        <v>2336.4</v>
      </c>
      <c r="O118" s="174">
        <f>INDEX('Ultima mCF Table'!$B$2:$D$92,MATCH('Ultima (Precision)'!$D$6,'Ultima mCF Table'!$A$2:$A$92,0),MATCH('Ultima (Precision)'!$E118,'Ultima mCF Table'!$B$1:$D$1,0))*($F118*O$11)</f>
        <v>2548.7999999999997</v>
      </c>
      <c r="P118" s="174">
        <f>INDEX('Ultima mCF Table'!$B$2:$D$92,MATCH('Ultima (Precision)'!$D$6,'Ultima mCF Table'!$A$2:$A$92,0),MATCH('Ultima (Precision)'!$E118,'Ultima mCF Table'!$B$1:$D$1,0))*($F118*P$11)</f>
        <v>2761.2000000000003</v>
      </c>
      <c r="Q118" s="174">
        <f>INDEX('Ultima mCF Table'!$B$2:$D$92,MATCH('Ultima (Precision)'!$D$6,'Ultima mCF Table'!$A$2:$A$92,0),MATCH('Ultima (Precision)'!$E118,'Ultima mCF Table'!$B$1:$D$1,0))*($F118*Q$11)</f>
        <v>2973.6</v>
      </c>
      <c r="R118" s="174">
        <f>INDEX('Ultima mCF Table'!$B$2:$D$92,MATCH('Ultima (Precision)'!$D$6,'Ultima mCF Table'!$A$2:$A$92,0),MATCH('Ultima (Precision)'!$E118,'Ultima mCF Table'!$B$1:$D$1,0))*($F118*R$11)</f>
        <v>3186</v>
      </c>
      <c r="S118" s="174">
        <f>INDEX('Ultima mCF Table'!$B$2:$D$92,MATCH('Ultima (Precision)'!$D$6,'Ultima mCF Table'!$A$2:$A$92,0),MATCH('Ultima (Precision)'!$E118,'Ultima mCF Table'!$B$1:$D$1,0))*($F118*S$11)</f>
        <v>3398.4</v>
      </c>
      <c r="T118" s="174">
        <f>INDEX('Ultima mCF Table'!$B$2:$D$92,MATCH('Ultima (Precision)'!$D$6,'Ultima mCF Table'!$A$2:$A$92,0),MATCH('Ultima (Precision)'!$E118,'Ultima mCF Table'!$B$1:$D$1,0))*($F118*T$11)</f>
        <v>3610.7999999999997</v>
      </c>
      <c r="U118" s="174">
        <f>INDEX('Ultima mCF Table'!$B$2:$D$92,MATCH('Ultima (Precision)'!$D$6,'Ultima mCF Table'!$A$2:$A$92,0),MATCH('Ultima (Precision)'!$E118,'Ultima mCF Table'!$B$1:$D$1,0))*($F118*U$11)</f>
        <v>3823.2000000000003</v>
      </c>
      <c r="V118" s="174">
        <f>INDEX('Ultima mCF Table'!$B$2:$D$92,MATCH('Ultima (Precision)'!$D$6,'Ultima mCF Table'!$A$2:$A$92,0),MATCH('Ultima (Precision)'!$E118,'Ultima mCF Table'!$B$1:$D$1,0))*($F118*V$11)</f>
        <v>4035.6</v>
      </c>
      <c r="W118" s="174">
        <f>INDEX('Ultima mCF Table'!$B$2:$D$92,MATCH('Ultima (Precision)'!$D$6,'Ultima mCF Table'!$A$2:$A$92,0),MATCH('Ultima (Precision)'!$E118,'Ultima mCF Table'!$B$1:$D$1,0))*($F118*W$11)</f>
        <v>4248</v>
      </c>
      <c r="X118" s="174">
        <f>INDEX('Ultima mCF Table'!$B$2:$D$92,MATCH('Ultima (Precision)'!$D$6,'Ultima mCF Table'!$A$2:$A$92,0),MATCH('Ultima (Precision)'!$E118,'Ultima mCF Table'!$B$1:$D$1,0))*($F118*X$11)</f>
        <v>4460.4000000000005</v>
      </c>
      <c r="Y118" s="174">
        <f>INDEX('Ultima mCF Table'!$B$2:$D$92,MATCH('Ultima (Precision)'!$D$6,'Ultima mCF Table'!$A$2:$A$92,0),MATCH('Ultima (Precision)'!$E118,'Ultima mCF Table'!$B$1:$D$1,0))*($F118*Y$11)</f>
        <v>4672.8</v>
      </c>
      <c r="Z118" s="174">
        <f>INDEX('Ultima mCF Table'!$B$2:$D$92,MATCH('Ultima (Precision)'!$D$6,'Ultima mCF Table'!$A$2:$A$92,0),MATCH('Ultima (Precision)'!$E118,'Ultima mCF Table'!$B$1:$D$1,0))*($F118*Z$11)</f>
        <v>4885.2</v>
      </c>
      <c r="AA118" s="174">
        <f>INDEX('Ultima mCF Table'!$B$2:$D$92,MATCH('Ultima (Precision)'!$D$6,'Ultima mCF Table'!$A$2:$A$92,0),MATCH('Ultima (Precision)'!$E118,'Ultima mCF Table'!$B$1:$D$1,0))*($F118*AA$11)</f>
        <v>5097.5999999999995</v>
      </c>
      <c r="AB118" s="174">
        <f>INDEX('Ultima mCF Table'!$B$2:$D$92,MATCH('Ultima (Precision)'!$D$6,'Ultima mCF Table'!$A$2:$A$92,0),MATCH('Ultima (Precision)'!$E118,'Ultima mCF Table'!$B$1:$D$1,0))*($F118*AB$11)</f>
        <v>5310</v>
      </c>
      <c r="AC118" s="174">
        <f>INDEX('Ultima mCF Table'!$B$2:$D$92,MATCH('Ultima (Precision)'!$D$6,'Ultima mCF Table'!$A$2:$A$92,0),MATCH('Ultima (Precision)'!$E118,'Ultima mCF Table'!$B$1:$D$1,0))*($F118*AC$11)</f>
        <v>5522.4000000000005</v>
      </c>
      <c r="AD118" s="178">
        <f>INDEX('Ultima mCF Table'!$B$2:$D$92,MATCH('Ultima (Precision)'!$D$6,'Ultima mCF Table'!$A$2:$A$92,0),MATCH('Ultima (Precision)'!$E118,'Ultima mCF Table'!$B$1:$D$1,0))*($F118*AD$11)</f>
        <v>5734.8</v>
      </c>
    </row>
    <row r="119" spans="1:30" x14ac:dyDescent="0.2">
      <c r="A119" s="351">
        <v>4</v>
      </c>
      <c r="B119" s="351">
        <v>723</v>
      </c>
      <c r="C119" s="351">
        <v>980</v>
      </c>
      <c r="D119" s="351" t="s">
        <v>68</v>
      </c>
      <c r="E119" s="351" t="s">
        <v>72</v>
      </c>
      <c r="F119" s="352">
        <v>2668</v>
      </c>
      <c r="G119" s="353"/>
      <c r="H119" s="177">
        <f>INDEX('Ultima mCF Table'!$B$2:$D$92,MATCH('Ultima (Precision)'!$D$6,'Ultima mCF Table'!$A$2:$A$92,0),MATCH('Ultima (Precision)'!$E119,'Ultima mCF Table'!$B$1:$D$1,0))*($F119*H$11)</f>
        <v>1334</v>
      </c>
      <c r="I119" s="174">
        <f>INDEX('Ultima mCF Table'!$B$2:$D$92,MATCH('Ultima (Precision)'!$D$6,'Ultima mCF Table'!$A$2:$A$92,0),MATCH('Ultima (Precision)'!$E119,'Ultima mCF Table'!$B$1:$D$1,0))*($F119*I$11)</f>
        <v>1600.8</v>
      </c>
      <c r="J119" s="174">
        <f>INDEX('Ultima mCF Table'!$B$2:$D$92,MATCH('Ultima (Precision)'!$D$6,'Ultima mCF Table'!$A$2:$A$92,0),MATCH('Ultima (Precision)'!$E119,'Ultima mCF Table'!$B$1:$D$1,0))*($F119*J$11)</f>
        <v>1867.6</v>
      </c>
      <c r="K119" s="174">
        <f>INDEX('Ultima mCF Table'!$B$2:$D$92,MATCH('Ultima (Precision)'!$D$6,'Ultima mCF Table'!$A$2:$A$92,0),MATCH('Ultima (Precision)'!$E119,'Ultima mCF Table'!$B$1:$D$1,0))*($F119*K$11)</f>
        <v>2134.4</v>
      </c>
      <c r="L119" s="174">
        <f>INDEX('Ultima mCF Table'!$B$2:$D$92,MATCH('Ultima (Precision)'!$D$6,'Ultima mCF Table'!$A$2:$A$92,0),MATCH('Ultima (Precision)'!$E119,'Ultima mCF Table'!$B$1:$D$1,0))*($F119*L$11)</f>
        <v>2401.2000000000003</v>
      </c>
      <c r="M119" s="174">
        <f>INDEX('Ultima mCF Table'!$B$2:$D$92,MATCH('Ultima (Precision)'!$D$6,'Ultima mCF Table'!$A$2:$A$92,0),MATCH('Ultima (Precision)'!$E119,'Ultima mCF Table'!$B$1:$D$1,0))*($F119*M$11)</f>
        <v>2668</v>
      </c>
      <c r="N119" s="174">
        <f>INDEX('Ultima mCF Table'!$B$2:$D$92,MATCH('Ultima (Precision)'!$D$6,'Ultima mCF Table'!$A$2:$A$92,0),MATCH('Ultima (Precision)'!$E119,'Ultima mCF Table'!$B$1:$D$1,0))*($F119*N$11)</f>
        <v>2934.8</v>
      </c>
      <c r="O119" s="174">
        <f>INDEX('Ultima mCF Table'!$B$2:$D$92,MATCH('Ultima (Precision)'!$D$6,'Ultima mCF Table'!$A$2:$A$92,0),MATCH('Ultima (Precision)'!$E119,'Ultima mCF Table'!$B$1:$D$1,0))*($F119*O$11)</f>
        <v>3201.6</v>
      </c>
      <c r="P119" s="174">
        <f>INDEX('Ultima mCF Table'!$B$2:$D$92,MATCH('Ultima (Precision)'!$D$6,'Ultima mCF Table'!$A$2:$A$92,0),MATCH('Ultima (Precision)'!$E119,'Ultima mCF Table'!$B$1:$D$1,0))*($F119*P$11)</f>
        <v>3468.4</v>
      </c>
      <c r="Q119" s="174">
        <f>INDEX('Ultima mCF Table'!$B$2:$D$92,MATCH('Ultima (Precision)'!$D$6,'Ultima mCF Table'!$A$2:$A$92,0),MATCH('Ultima (Precision)'!$E119,'Ultima mCF Table'!$B$1:$D$1,0))*($F119*Q$11)</f>
        <v>3735.2</v>
      </c>
      <c r="R119" s="174">
        <f>INDEX('Ultima mCF Table'!$B$2:$D$92,MATCH('Ultima (Precision)'!$D$6,'Ultima mCF Table'!$A$2:$A$92,0),MATCH('Ultima (Precision)'!$E119,'Ultima mCF Table'!$B$1:$D$1,0))*($F119*R$11)</f>
        <v>4002</v>
      </c>
      <c r="S119" s="174">
        <f>INDEX('Ultima mCF Table'!$B$2:$D$92,MATCH('Ultima (Precision)'!$D$6,'Ultima mCF Table'!$A$2:$A$92,0),MATCH('Ultima (Precision)'!$E119,'Ultima mCF Table'!$B$1:$D$1,0))*($F119*S$11)</f>
        <v>4268.8</v>
      </c>
      <c r="T119" s="174">
        <f>INDEX('Ultima mCF Table'!$B$2:$D$92,MATCH('Ultima (Precision)'!$D$6,'Ultima mCF Table'!$A$2:$A$92,0),MATCH('Ultima (Precision)'!$E119,'Ultima mCF Table'!$B$1:$D$1,0))*($F119*T$11)</f>
        <v>4535.5999999999995</v>
      </c>
      <c r="U119" s="174">
        <f>INDEX('Ultima mCF Table'!$B$2:$D$92,MATCH('Ultima (Precision)'!$D$6,'Ultima mCF Table'!$A$2:$A$92,0),MATCH('Ultima (Precision)'!$E119,'Ultima mCF Table'!$B$1:$D$1,0))*($F119*U$11)</f>
        <v>4802.4000000000005</v>
      </c>
      <c r="V119" s="174">
        <f>INDEX('Ultima mCF Table'!$B$2:$D$92,MATCH('Ultima (Precision)'!$D$6,'Ultima mCF Table'!$A$2:$A$92,0),MATCH('Ultima (Precision)'!$E119,'Ultima mCF Table'!$B$1:$D$1,0))*($F119*V$11)</f>
        <v>5069.2</v>
      </c>
      <c r="W119" s="174">
        <f>INDEX('Ultima mCF Table'!$B$2:$D$92,MATCH('Ultima (Precision)'!$D$6,'Ultima mCF Table'!$A$2:$A$92,0),MATCH('Ultima (Precision)'!$E119,'Ultima mCF Table'!$B$1:$D$1,0))*($F119*W$11)</f>
        <v>5336</v>
      </c>
      <c r="X119" s="174">
        <f>INDEX('Ultima mCF Table'!$B$2:$D$92,MATCH('Ultima (Precision)'!$D$6,'Ultima mCF Table'!$A$2:$A$92,0),MATCH('Ultima (Precision)'!$E119,'Ultima mCF Table'!$B$1:$D$1,0))*($F119*X$11)</f>
        <v>5602.8</v>
      </c>
      <c r="Y119" s="174">
        <f>INDEX('Ultima mCF Table'!$B$2:$D$92,MATCH('Ultima (Precision)'!$D$6,'Ultima mCF Table'!$A$2:$A$92,0),MATCH('Ultima (Precision)'!$E119,'Ultima mCF Table'!$B$1:$D$1,0))*($F119*Y$11)</f>
        <v>5869.6</v>
      </c>
      <c r="Z119" s="174">
        <f>INDEX('Ultima mCF Table'!$B$2:$D$92,MATCH('Ultima (Precision)'!$D$6,'Ultima mCF Table'!$A$2:$A$92,0),MATCH('Ultima (Precision)'!$E119,'Ultima mCF Table'!$B$1:$D$1,0))*($F119*Z$11)</f>
        <v>6136.4</v>
      </c>
      <c r="AA119" s="174">
        <f>INDEX('Ultima mCF Table'!$B$2:$D$92,MATCH('Ultima (Precision)'!$D$6,'Ultima mCF Table'!$A$2:$A$92,0),MATCH('Ultima (Precision)'!$E119,'Ultima mCF Table'!$B$1:$D$1,0))*($F119*AA$11)</f>
        <v>6403.2</v>
      </c>
      <c r="AB119" s="174">
        <f>INDEX('Ultima mCF Table'!$B$2:$D$92,MATCH('Ultima (Precision)'!$D$6,'Ultima mCF Table'!$A$2:$A$92,0),MATCH('Ultima (Precision)'!$E119,'Ultima mCF Table'!$B$1:$D$1,0))*($F119*AB$11)</f>
        <v>6670</v>
      </c>
      <c r="AC119" s="174">
        <f>INDEX('Ultima mCF Table'!$B$2:$D$92,MATCH('Ultima (Precision)'!$D$6,'Ultima mCF Table'!$A$2:$A$92,0),MATCH('Ultima (Precision)'!$E119,'Ultima mCF Table'!$B$1:$D$1,0))*($F119*AC$11)</f>
        <v>6936.8</v>
      </c>
      <c r="AD119" s="178">
        <f>INDEX('Ultima mCF Table'!$B$2:$D$92,MATCH('Ultima (Precision)'!$D$6,'Ultima mCF Table'!$A$2:$A$92,0),MATCH('Ultima (Precision)'!$E119,'Ultima mCF Table'!$B$1:$D$1,0))*($F119*AD$11)</f>
        <v>7203.6</v>
      </c>
    </row>
    <row r="120" spans="1:30" x14ac:dyDescent="0.2">
      <c r="A120" s="351">
        <v>4</v>
      </c>
      <c r="B120" s="351">
        <v>795</v>
      </c>
      <c r="C120" s="351">
        <v>1050</v>
      </c>
      <c r="D120" s="351" t="s">
        <v>65</v>
      </c>
      <c r="E120" s="351" t="s">
        <v>72</v>
      </c>
      <c r="F120" s="352">
        <v>1204</v>
      </c>
      <c r="G120" s="353"/>
      <c r="H120" s="177">
        <f>INDEX('Ultima mCF Table'!$B$2:$D$92,MATCH('Ultima (Precision)'!$D$6,'Ultima mCF Table'!$A$2:$A$92,0),MATCH('Ultima (Precision)'!$E120,'Ultima mCF Table'!$B$1:$D$1,0))*($F120*H$11)</f>
        <v>602</v>
      </c>
      <c r="I120" s="174">
        <f>INDEX('Ultima mCF Table'!$B$2:$D$92,MATCH('Ultima (Precision)'!$D$6,'Ultima mCF Table'!$A$2:$A$92,0),MATCH('Ultima (Precision)'!$E120,'Ultima mCF Table'!$B$1:$D$1,0))*($F120*I$11)</f>
        <v>722.4</v>
      </c>
      <c r="J120" s="174">
        <f>INDEX('Ultima mCF Table'!$B$2:$D$92,MATCH('Ultima (Precision)'!$D$6,'Ultima mCF Table'!$A$2:$A$92,0),MATCH('Ultima (Precision)'!$E120,'Ultima mCF Table'!$B$1:$D$1,0))*($F120*J$11)</f>
        <v>842.8</v>
      </c>
      <c r="K120" s="174">
        <f>INDEX('Ultima mCF Table'!$B$2:$D$92,MATCH('Ultima (Precision)'!$D$6,'Ultima mCF Table'!$A$2:$A$92,0),MATCH('Ultima (Precision)'!$E120,'Ultima mCF Table'!$B$1:$D$1,0))*($F120*K$11)</f>
        <v>963.2</v>
      </c>
      <c r="L120" s="174">
        <f>INDEX('Ultima mCF Table'!$B$2:$D$92,MATCH('Ultima (Precision)'!$D$6,'Ultima mCF Table'!$A$2:$A$92,0),MATCH('Ultima (Precision)'!$E120,'Ultima mCF Table'!$B$1:$D$1,0))*($F120*L$11)</f>
        <v>1083.6000000000001</v>
      </c>
      <c r="M120" s="174">
        <f>INDEX('Ultima mCF Table'!$B$2:$D$92,MATCH('Ultima (Precision)'!$D$6,'Ultima mCF Table'!$A$2:$A$92,0),MATCH('Ultima (Precision)'!$E120,'Ultima mCF Table'!$B$1:$D$1,0))*($F120*M$11)</f>
        <v>1204</v>
      </c>
      <c r="N120" s="174">
        <f>INDEX('Ultima mCF Table'!$B$2:$D$92,MATCH('Ultima (Precision)'!$D$6,'Ultima mCF Table'!$A$2:$A$92,0),MATCH('Ultima (Precision)'!$E120,'Ultima mCF Table'!$B$1:$D$1,0))*($F120*N$11)</f>
        <v>1324.4</v>
      </c>
      <c r="O120" s="174">
        <f>INDEX('Ultima mCF Table'!$B$2:$D$92,MATCH('Ultima (Precision)'!$D$6,'Ultima mCF Table'!$A$2:$A$92,0),MATCH('Ultima (Precision)'!$E120,'Ultima mCF Table'!$B$1:$D$1,0))*($F120*O$11)</f>
        <v>1444.8</v>
      </c>
      <c r="P120" s="174">
        <f>INDEX('Ultima mCF Table'!$B$2:$D$92,MATCH('Ultima (Precision)'!$D$6,'Ultima mCF Table'!$A$2:$A$92,0),MATCH('Ultima (Precision)'!$E120,'Ultima mCF Table'!$B$1:$D$1,0))*($F120*P$11)</f>
        <v>1565.2</v>
      </c>
      <c r="Q120" s="174">
        <f>INDEX('Ultima mCF Table'!$B$2:$D$92,MATCH('Ultima (Precision)'!$D$6,'Ultima mCF Table'!$A$2:$A$92,0),MATCH('Ultima (Precision)'!$E120,'Ultima mCF Table'!$B$1:$D$1,0))*($F120*Q$11)</f>
        <v>1685.6</v>
      </c>
      <c r="R120" s="174">
        <f>INDEX('Ultima mCF Table'!$B$2:$D$92,MATCH('Ultima (Precision)'!$D$6,'Ultima mCF Table'!$A$2:$A$92,0),MATCH('Ultima (Precision)'!$E120,'Ultima mCF Table'!$B$1:$D$1,0))*($F120*R$11)</f>
        <v>1806</v>
      </c>
      <c r="S120" s="174">
        <f>INDEX('Ultima mCF Table'!$B$2:$D$92,MATCH('Ultima (Precision)'!$D$6,'Ultima mCF Table'!$A$2:$A$92,0),MATCH('Ultima (Precision)'!$E120,'Ultima mCF Table'!$B$1:$D$1,0))*($F120*S$11)</f>
        <v>1926.4</v>
      </c>
      <c r="T120" s="174">
        <f>INDEX('Ultima mCF Table'!$B$2:$D$92,MATCH('Ultima (Precision)'!$D$6,'Ultima mCF Table'!$A$2:$A$92,0),MATCH('Ultima (Precision)'!$E120,'Ultima mCF Table'!$B$1:$D$1,0))*($F120*T$11)</f>
        <v>2046.8</v>
      </c>
      <c r="U120" s="174">
        <f>INDEX('Ultima mCF Table'!$B$2:$D$92,MATCH('Ultima (Precision)'!$D$6,'Ultima mCF Table'!$A$2:$A$92,0),MATCH('Ultima (Precision)'!$E120,'Ultima mCF Table'!$B$1:$D$1,0))*($F120*U$11)</f>
        <v>2167.2000000000003</v>
      </c>
      <c r="V120" s="174">
        <f>INDEX('Ultima mCF Table'!$B$2:$D$92,MATCH('Ultima (Precision)'!$D$6,'Ultima mCF Table'!$A$2:$A$92,0),MATCH('Ultima (Precision)'!$E120,'Ultima mCF Table'!$B$1:$D$1,0))*($F120*V$11)</f>
        <v>2287.6</v>
      </c>
      <c r="W120" s="174">
        <f>INDEX('Ultima mCF Table'!$B$2:$D$92,MATCH('Ultima (Precision)'!$D$6,'Ultima mCF Table'!$A$2:$A$92,0),MATCH('Ultima (Precision)'!$E120,'Ultima mCF Table'!$B$1:$D$1,0))*($F120*W$11)</f>
        <v>2408</v>
      </c>
      <c r="X120" s="174">
        <f>INDEX('Ultima mCF Table'!$B$2:$D$92,MATCH('Ultima (Precision)'!$D$6,'Ultima mCF Table'!$A$2:$A$92,0),MATCH('Ultima (Precision)'!$E120,'Ultima mCF Table'!$B$1:$D$1,0))*($F120*X$11)</f>
        <v>2528.4</v>
      </c>
      <c r="Y120" s="174">
        <f>INDEX('Ultima mCF Table'!$B$2:$D$92,MATCH('Ultima (Precision)'!$D$6,'Ultima mCF Table'!$A$2:$A$92,0),MATCH('Ultima (Precision)'!$E120,'Ultima mCF Table'!$B$1:$D$1,0))*($F120*Y$11)</f>
        <v>2648.8</v>
      </c>
      <c r="Z120" s="174">
        <f>INDEX('Ultima mCF Table'!$B$2:$D$92,MATCH('Ultima (Precision)'!$D$6,'Ultima mCF Table'!$A$2:$A$92,0),MATCH('Ultima (Precision)'!$E120,'Ultima mCF Table'!$B$1:$D$1,0))*($F120*Z$11)</f>
        <v>2769.2</v>
      </c>
      <c r="AA120" s="174">
        <f>INDEX('Ultima mCF Table'!$B$2:$D$92,MATCH('Ultima (Precision)'!$D$6,'Ultima mCF Table'!$A$2:$A$92,0),MATCH('Ultima (Precision)'!$E120,'Ultima mCF Table'!$B$1:$D$1,0))*($F120*AA$11)</f>
        <v>2889.6</v>
      </c>
      <c r="AB120" s="174">
        <f>INDEX('Ultima mCF Table'!$B$2:$D$92,MATCH('Ultima (Precision)'!$D$6,'Ultima mCF Table'!$A$2:$A$92,0),MATCH('Ultima (Precision)'!$E120,'Ultima mCF Table'!$B$1:$D$1,0))*($F120*AB$11)</f>
        <v>3010</v>
      </c>
      <c r="AC120" s="174">
        <f>INDEX('Ultima mCF Table'!$B$2:$D$92,MATCH('Ultima (Precision)'!$D$6,'Ultima mCF Table'!$A$2:$A$92,0),MATCH('Ultima (Precision)'!$E120,'Ultima mCF Table'!$B$1:$D$1,0))*($F120*AC$11)</f>
        <v>3130.4</v>
      </c>
      <c r="AD120" s="178">
        <f>INDEX('Ultima mCF Table'!$B$2:$D$92,MATCH('Ultima (Precision)'!$D$6,'Ultima mCF Table'!$A$2:$A$92,0),MATCH('Ultima (Precision)'!$E120,'Ultima mCF Table'!$B$1:$D$1,0))*($F120*AD$11)</f>
        <v>3250.8</v>
      </c>
    </row>
    <row r="121" spans="1:30" x14ac:dyDescent="0.2">
      <c r="A121" s="351">
        <v>4</v>
      </c>
      <c r="B121" s="351">
        <v>795</v>
      </c>
      <c r="C121" s="351">
        <v>1050</v>
      </c>
      <c r="D121" s="351" t="s">
        <v>66</v>
      </c>
      <c r="E121" s="351" t="s">
        <v>72</v>
      </c>
      <c r="F121" s="352">
        <v>1522</v>
      </c>
      <c r="G121" s="353"/>
      <c r="H121" s="177">
        <f>INDEX('Ultima mCF Table'!$B$2:$D$92,MATCH('Ultima (Precision)'!$D$6,'Ultima mCF Table'!$A$2:$A$92,0),MATCH('Ultima (Precision)'!$E121,'Ultima mCF Table'!$B$1:$D$1,0))*($F121*H$11)</f>
        <v>761</v>
      </c>
      <c r="I121" s="174">
        <f>INDEX('Ultima mCF Table'!$B$2:$D$92,MATCH('Ultima (Precision)'!$D$6,'Ultima mCF Table'!$A$2:$A$92,0),MATCH('Ultima (Precision)'!$E121,'Ultima mCF Table'!$B$1:$D$1,0))*($F121*I$11)</f>
        <v>913.19999999999993</v>
      </c>
      <c r="J121" s="174">
        <f>INDEX('Ultima mCF Table'!$B$2:$D$92,MATCH('Ultima (Precision)'!$D$6,'Ultima mCF Table'!$A$2:$A$92,0),MATCH('Ultima (Precision)'!$E121,'Ultima mCF Table'!$B$1:$D$1,0))*($F121*J$11)</f>
        <v>1065.3999999999999</v>
      </c>
      <c r="K121" s="174">
        <f>INDEX('Ultima mCF Table'!$B$2:$D$92,MATCH('Ultima (Precision)'!$D$6,'Ultima mCF Table'!$A$2:$A$92,0),MATCH('Ultima (Precision)'!$E121,'Ultima mCF Table'!$B$1:$D$1,0))*($F121*K$11)</f>
        <v>1217.6000000000001</v>
      </c>
      <c r="L121" s="174">
        <f>INDEX('Ultima mCF Table'!$B$2:$D$92,MATCH('Ultima (Precision)'!$D$6,'Ultima mCF Table'!$A$2:$A$92,0),MATCH('Ultima (Precision)'!$E121,'Ultima mCF Table'!$B$1:$D$1,0))*($F121*L$11)</f>
        <v>1369.8</v>
      </c>
      <c r="M121" s="174">
        <f>INDEX('Ultima mCF Table'!$B$2:$D$92,MATCH('Ultima (Precision)'!$D$6,'Ultima mCF Table'!$A$2:$A$92,0),MATCH('Ultima (Precision)'!$E121,'Ultima mCF Table'!$B$1:$D$1,0))*($F121*M$11)</f>
        <v>1522</v>
      </c>
      <c r="N121" s="174">
        <f>INDEX('Ultima mCF Table'!$B$2:$D$92,MATCH('Ultima (Precision)'!$D$6,'Ultima mCF Table'!$A$2:$A$92,0),MATCH('Ultima (Precision)'!$E121,'Ultima mCF Table'!$B$1:$D$1,0))*($F121*N$11)</f>
        <v>1674.2</v>
      </c>
      <c r="O121" s="174">
        <f>INDEX('Ultima mCF Table'!$B$2:$D$92,MATCH('Ultima (Precision)'!$D$6,'Ultima mCF Table'!$A$2:$A$92,0),MATCH('Ultima (Precision)'!$E121,'Ultima mCF Table'!$B$1:$D$1,0))*($F121*O$11)</f>
        <v>1826.3999999999999</v>
      </c>
      <c r="P121" s="174">
        <f>INDEX('Ultima mCF Table'!$B$2:$D$92,MATCH('Ultima (Precision)'!$D$6,'Ultima mCF Table'!$A$2:$A$92,0),MATCH('Ultima (Precision)'!$E121,'Ultima mCF Table'!$B$1:$D$1,0))*($F121*P$11)</f>
        <v>1978.6000000000001</v>
      </c>
      <c r="Q121" s="174">
        <f>INDEX('Ultima mCF Table'!$B$2:$D$92,MATCH('Ultima (Precision)'!$D$6,'Ultima mCF Table'!$A$2:$A$92,0),MATCH('Ultima (Precision)'!$E121,'Ultima mCF Table'!$B$1:$D$1,0))*($F121*Q$11)</f>
        <v>2130.7999999999997</v>
      </c>
      <c r="R121" s="174">
        <f>INDEX('Ultima mCF Table'!$B$2:$D$92,MATCH('Ultima (Precision)'!$D$6,'Ultima mCF Table'!$A$2:$A$92,0),MATCH('Ultima (Precision)'!$E121,'Ultima mCF Table'!$B$1:$D$1,0))*($F121*R$11)</f>
        <v>2283</v>
      </c>
      <c r="S121" s="174">
        <f>INDEX('Ultima mCF Table'!$B$2:$D$92,MATCH('Ultima (Precision)'!$D$6,'Ultima mCF Table'!$A$2:$A$92,0),MATCH('Ultima (Precision)'!$E121,'Ultima mCF Table'!$B$1:$D$1,0))*($F121*S$11)</f>
        <v>2435.2000000000003</v>
      </c>
      <c r="T121" s="174">
        <f>INDEX('Ultima mCF Table'!$B$2:$D$92,MATCH('Ultima (Precision)'!$D$6,'Ultima mCF Table'!$A$2:$A$92,0),MATCH('Ultima (Precision)'!$E121,'Ultima mCF Table'!$B$1:$D$1,0))*($F121*T$11)</f>
        <v>2587.4</v>
      </c>
      <c r="U121" s="174">
        <f>INDEX('Ultima mCF Table'!$B$2:$D$92,MATCH('Ultima (Precision)'!$D$6,'Ultima mCF Table'!$A$2:$A$92,0),MATCH('Ultima (Precision)'!$E121,'Ultima mCF Table'!$B$1:$D$1,0))*($F121*U$11)</f>
        <v>2739.6</v>
      </c>
      <c r="V121" s="174">
        <f>INDEX('Ultima mCF Table'!$B$2:$D$92,MATCH('Ultima (Precision)'!$D$6,'Ultima mCF Table'!$A$2:$A$92,0),MATCH('Ultima (Precision)'!$E121,'Ultima mCF Table'!$B$1:$D$1,0))*($F121*V$11)</f>
        <v>2891.7999999999997</v>
      </c>
      <c r="W121" s="174">
        <f>INDEX('Ultima mCF Table'!$B$2:$D$92,MATCH('Ultima (Precision)'!$D$6,'Ultima mCF Table'!$A$2:$A$92,0),MATCH('Ultima (Precision)'!$E121,'Ultima mCF Table'!$B$1:$D$1,0))*($F121*W$11)</f>
        <v>3044</v>
      </c>
      <c r="X121" s="174">
        <f>INDEX('Ultima mCF Table'!$B$2:$D$92,MATCH('Ultima (Precision)'!$D$6,'Ultima mCF Table'!$A$2:$A$92,0),MATCH('Ultima (Precision)'!$E121,'Ultima mCF Table'!$B$1:$D$1,0))*($F121*X$11)</f>
        <v>3196.2000000000003</v>
      </c>
      <c r="Y121" s="174">
        <f>INDEX('Ultima mCF Table'!$B$2:$D$92,MATCH('Ultima (Precision)'!$D$6,'Ultima mCF Table'!$A$2:$A$92,0),MATCH('Ultima (Precision)'!$E121,'Ultima mCF Table'!$B$1:$D$1,0))*($F121*Y$11)</f>
        <v>3348.4</v>
      </c>
      <c r="Z121" s="174">
        <f>INDEX('Ultima mCF Table'!$B$2:$D$92,MATCH('Ultima (Precision)'!$D$6,'Ultima mCF Table'!$A$2:$A$92,0),MATCH('Ultima (Precision)'!$E121,'Ultima mCF Table'!$B$1:$D$1,0))*($F121*Z$11)</f>
        <v>3500.6</v>
      </c>
      <c r="AA121" s="174">
        <f>INDEX('Ultima mCF Table'!$B$2:$D$92,MATCH('Ultima (Precision)'!$D$6,'Ultima mCF Table'!$A$2:$A$92,0),MATCH('Ultima (Precision)'!$E121,'Ultima mCF Table'!$B$1:$D$1,0))*($F121*AA$11)</f>
        <v>3652.7999999999997</v>
      </c>
      <c r="AB121" s="174">
        <f>INDEX('Ultima mCF Table'!$B$2:$D$92,MATCH('Ultima (Precision)'!$D$6,'Ultima mCF Table'!$A$2:$A$92,0),MATCH('Ultima (Precision)'!$E121,'Ultima mCF Table'!$B$1:$D$1,0))*($F121*AB$11)</f>
        <v>3805</v>
      </c>
      <c r="AC121" s="174">
        <f>INDEX('Ultima mCF Table'!$B$2:$D$92,MATCH('Ultima (Precision)'!$D$6,'Ultima mCF Table'!$A$2:$A$92,0),MATCH('Ultima (Precision)'!$E121,'Ultima mCF Table'!$B$1:$D$1,0))*($F121*AC$11)</f>
        <v>3957.2000000000003</v>
      </c>
      <c r="AD121" s="178">
        <f>INDEX('Ultima mCF Table'!$B$2:$D$92,MATCH('Ultima (Precision)'!$D$6,'Ultima mCF Table'!$A$2:$A$92,0),MATCH('Ultima (Precision)'!$E121,'Ultima mCF Table'!$B$1:$D$1,0))*($F121*AD$11)</f>
        <v>4109.4000000000005</v>
      </c>
    </row>
    <row r="122" spans="1:30" x14ac:dyDescent="0.2">
      <c r="A122" s="351">
        <v>4</v>
      </c>
      <c r="B122" s="351">
        <v>795</v>
      </c>
      <c r="C122" s="351">
        <v>1050</v>
      </c>
      <c r="D122" s="351" t="s">
        <v>67</v>
      </c>
      <c r="E122" s="351" t="s">
        <v>72</v>
      </c>
      <c r="F122" s="352">
        <v>2281</v>
      </c>
      <c r="G122" s="353"/>
      <c r="H122" s="177">
        <f>INDEX('Ultima mCF Table'!$B$2:$D$92,MATCH('Ultima (Precision)'!$D$6,'Ultima mCF Table'!$A$2:$A$92,0),MATCH('Ultima (Precision)'!$E122,'Ultima mCF Table'!$B$1:$D$1,0))*($F122*H$11)</f>
        <v>1140.5</v>
      </c>
      <c r="I122" s="174">
        <f>INDEX('Ultima mCF Table'!$B$2:$D$92,MATCH('Ultima (Precision)'!$D$6,'Ultima mCF Table'!$A$2:$A$92,0),MATCH('Ultima (Precision)'!$E122,'Ultima mCF Table'!$B$1:$D$1,0))*($F122*I$11)</f>
        <v>1368.6</v>
      </c>
      <c r="J122" s="174">
        <f>INDEX('Ultima mCF Table'!$B$2:$D$92,MATCH('Ultima (Precision)'!$D$6,'Ultima mCF Table'!$A$2:$A$92,0),MATCH('Ultima (Precision)'!$E122,'Ultima mCF Table'!$B$1:$D$1,0))*($F122*J$11)</f>
        <v>1596.6999999999998</v>
      </c>
      <c r="K122" s="174">
        <f>INDEX('Ultima mCF Table'!$B$2:$D$92,MATCH('Ultima (Precision)'!$D$6,'Ultima mCF Table'!$A$2:$A$92,0),MATCH('Ultima (Precision)'!$E122,'Ultima mCF Table'!$B$1:$D$1,0))*($F122*K$11)</f>
        <v>1824.8000000000002</v>
      </c>
      <c r="L122" s="174">
        <f>INDEX('Ultima mCF Table'!$B$2:$D$92,MATCH('Ultima (Precision)'!$D$6,'Ultima mCF Table'!$A$2:$A$92,0),MATCH('Ultima (Precision)'!$E122,'Ultima mCF Table'!$B$1:$D$1,0))*($F122*L$11)</f>
        <v>2052.9</v>
      </c>
      <c r="M122" s="174">
        <f>INDEX('Ultima mCF Table'!$B$2:$D$92,MATCH('Ultima (Precision)'!$D$6,'Ultima mCF Table'!$A$2:$A$92,0),MATCH('Ultima (Precision)'!$E122,'Ultima mCF Table'!$B$1:$D$1,0))*($F122*M$11)</f>
        <v>2281</v>
      </c>
      <c r="N122" s="174">
        <f>INDEX('Ultima mCF Table'!$B$2:$D$92,MATCH('Ultima (Precision)'!$D$6,'Ultima mCF Table'!$A$2:$A$92,0),MATCH('Ultima (Precision)'!$E122,'Ultima mCF Table'!$B$1:$D$1,0))*($F122*N$11)</f>
        <v>2509.1000000000004</v>
      </c>
      <c r="O122" s="174">
        <f>INDEX('Ultima mCF Table'!$B$2:$D$92,MATCH('Ultima (Precision)'!$D$6,'Ultima mCF Table'!$A$2:$A$92,0),MATCH('Ultima (Precision)'!$E122,'Ultima mCF Table'!$B$1:$D$1,0))*($F122*O$11)</f>
        <v>2737.2</v>
      </c>
      <c r="P122" s="174">
        <f>INDEX('Ultima mCF Table'!$B$2:$D$92,MATCH('Ultima (Precision)'!$D$6,'Ultima mCF Table'!$A$2:$A$92,0),MATCH('Ultima (Precision)'!$E122,'Ultima mCF Table'!$B$1:$D$1,0))*($F122*P$11)</f>
        <v>2965.3</v>
      </c>
      <c r="Q122" s="174">
        <f>INDEX('Ultima mCF Table'!$B$2:$D$92,MATCH('Ultima (Precision)'!$D$6,'Ultima mCF Table'!$A$2:$A$92,0),MATCH('Ultima (Precision)'!$E122,'Ultima mCF Table'!$B$1:$D$1,0))*($F122*Q$11)</f>
        <v>3193.3999999999996</v>
      </c>
      <c r="R122" s="174">
        <f>INDEX('Ultima mCF Table'!$B$2:$D$92,MATCH('Ultima (Precision)'!$D$6,'Ultima mCF Table'!$A$2:$A$92,0),MATCH('Ultima (Precision)'!$E122,'Ultima mCF Table'!$B$1:$D$1,0))*($F122*R$11)</f>
        <v>3421.5</v>
      </c>
      <c r="S122" s="174">
        <f>INDEX('Ultima mCF Table'!$B$2:$D$92,MATCH('Ultima (Precision)'!$D$6,'Ultima mCF Table'!$A$2:$A$92,0),MATCH('Ultima (Precision)'!$E122,'Ultima mCF Table'!$B$1:$D$1,0))*($F122*S$11)</f>
        <v>3649.6000000000004</v>
      </c>
      <c r="T122" s="174">
        <f>INDEX('Ultima mCF Table'!$B$2:$D$92,MATCH('Ultima (Precision)'!$D$6,'Ultima mCF Table'!$A$2:$A$92,0),MATCH('Ultima (Precision)'!$E122,'Ultima mCF Table'!$B$1:$D$1,0))*($F122*T$11)</f>
        <v>3877.7</v>
      </c>
      <c r="U122" s="174">
        <f>INDEX('Ultima mCF Table'!$B$2:$D$92,MATCH('Ultima (Precision)'!$D$6,'Ultima mCF Table'!$A$2:$A$92,0),MATCH('Ultima (Precision)'!$E122,'Ultima mCF Table'!$B$1:$D$1,0))*($F122*U$11)</f>
        <v>4105.8</v>
      </c>
      <c r="V122" s="174">
        <f>INDEX('Ultima mCF Table'!$B$2:$D$92,MATCH('Ultima (Precision)'!$D$6,'Ultima mCF Table'!$A$2:$A$92,0),MATCH('Ultima (Precision)'!$E122,'Ultima mCF Table'!$B$1:$D$1,0))*($F122*V$11)</f>
        <v>4333.8999999999996</v>
      </c>
      <c r="W122" s="174">
        <f>INDEX('Ultima mCF Table'!$B$2:$D$92,MATCH('Ultima (Precision)'!$D$6,'Ultima mCF Table'!$A$2:$A$92,0),MATCH('Ultima (Precision)'!$E122,'Ultima mCF Table'!$B$1:$D$1,0))*($F122*W$11)</f>
        <v>4562</v>
      </c>
      <c r="X122" s="174">
        <f>INDEX('Ultima mCF Table'!$B$2:$D$92,MATCH('Ultima (Precision)'!$D$6,'Ultima mCF Table'!$A$2:$A$92,0),MATCH('Ultima (Precision)'!$E122,'Ultima mCF Table'!$B$1:$D$1,0))*($F122*X$11)</f>
        <v>4790.1000000000004</v>
      </c>
      <c r="Y122" s="174">
        <f>INDEX('Ultima mCF Table'!$B$2:$D$92,MATCH('Ultima (Precision)'!$D$6,'Ultima mCF Table'!$A$2:$A$92,0),MATCH('Ultima (Precision)'!$E122,'Ultima mCF Table'!$B$1:$D$1,0))*($F122*Y$11)</f>
        <v>5018.2000000000007</v>
      </c>
      <c r="Z122" s="174">
        <f>INDEX('Ultima mCF Table'!$B$2:$D$92,MATCH('Ultima (Precision)'!$D$6,'Ultima mCF Table'!$A$2:$A$92,0),MATCH('Ultima (Precision)'!$E122,'Ultima mCF Table'!$B$1:$D$1,0))*($F122*Z$11)</f>
        <v>5246.2999999999993</v>
      </c>
      <c r="AA122" s="174">
        <f>INDEX('Ultima mCF Table'!$B$2:$D$92,MATCH('Ultima (Precision)'!$D$6,'Ultima mCF Table'!$A$2:$A$92,0),MATCH('Ultima (Precision)'!$E122,'Ultima mCF Table'!$B$1:$D$1,0))*($F122*AA$11)</f>
        <v>5474.4</v>
      </c>
      <c r="AB122" s="174">
        <f>INDEX('Ultima mCF Table'!$B$2:$D$92,MATCH('Ultima (Precision)'!$D$6,'Ultima mCF Table'!$A$2:$A$92,0),MATCH('Ultima (Precision)'!$E122,'Ultima mCF Table'!$B$1:$D$1,0))*($F122*AB$11)</f>
        <v>5702.5</v>
      </c>
      <c r="AC122" s="174">
        <f>INDEX('Ultima mCF Table'!$B$2:$D$92,MATCH('Ultima (Precision)'!$D$6,'Ultima mCF Table'!$A$2:$A$92,0),MATCH('Ultima (Precision)'!$E122,'Ultima mCF Table'!$B$1:$D$1,0))*($F122*AC$11)</f>
        <v>5930.6</v>
      </c>
      <c r="AD122" s="178">
        <f>INDEX('Ultima mCF Table'!$B$2:$D$92,MATCH('Ultima (Precision)'!$D$6,'Ultima mCF Table'!$A$2:$A$92,0),MATCH('Ultima (Precision)'!$E122,'Ultima mCF Table'!$B$1:$D$1,0))*($F122*AD$11)</f>
        <v>6158.7000000000007</v>
      </c>
    </row>
    <row r="123" spans="1:30" ht="15" thickBot="1" x14ac:dyDescent="0.25">
      <c r="A123" s="354">
        <v>4</v>
      </c>
      <c r="B123" s="354">
        <v>795</v>
      </c>
      <c r="C123" s="354">
        <v>1050</v>
      </c>
      <c r="D123" s="354" t="s">
        <v>68</v>
      </c>
      <c r="E123" s="354" t="s">
        <v>72</v>
      </c>
      <c r="F123" s="355">
        <v>2819</v>
      </c>
      <c r="G123" s="356"/>
      <c r="H123" s="179">
        <f>INDEX('Ultima mCF Table'!$B$2:$D$92,MATCH('Ultima (Precision)'!$D$6,'Ultima mCF Table'!$A$2:$A$92,0),MATCH('Ultima (Precision)'!$E123,'Ultima mCF Table'!$B$1:$D$1,0))*($F123*H$11)</f>
        <v>1409.5</v>
      </c>
      <c r="I123" s="180">
        <f>INDEX('Ultima mCF Table'!$B$2:$D$92,MATCH('Ultima (Precision)'!$D$6,'Ultima mCF Table'!$A$2:$A$92,0),MATCH('Ultima (Precision)'!$E123,'Ultima mCF Table'!$B$1:$D$1,0))*($F123*I$11)</f>
        <v>1691.3999999999999</v>
      </c>
      <c r="J123" s="180">
        <f>INDEX('Ultima mCF Table'!$B$2:$D$92,MATCH('Ultima (Precision)'!$D$6,'Ultima mCF Table'!$A$2:$A$92,0),MATCH('Ultima (Precision)'!$E123,'Ultima mCF Table'!$B$1:$D$1,0))*($F123*J$11)</f>
        <v>1973.3</v>
      </c>
      <c r="K123" s="180">
        <f>INDEX('Ultima mCF Table'!$B$2:$D$92,MATCH('Ultima (Precision)'!$D$6,'Ultima mCF Table'!$A$2:$A$92,0),MATCH('Ultima (Precision)'!$E123,'Ultima mCF Table'!$B$1:$D$1,0))*($F123*K$11)</f>
        <v>2255.2000000000003</v>
      </c>
      <c r="L123" s="180">
        <f>INDEX('Ultima mCF Table'!$B$2:$D$92,MATCH('Ultima (Precision)'!$D$6,'Ultima mCF Table'!$A$2:$A$92,0),MATCH('Ultima (Precision)'!$E123,'Ultima mCF Table'!$B$1:$D$1,0))*($F123*L$11)</f>
        <v>2537.1</v>
      </c>
      <c r="M123" s="180">
        <f>INDEX('Ultima mCF Table'!$B$2:$D$92,MATCH('Ultima (Precision)'!$D$6,'Ultima mCF Table'!$A$2:$A$92,0),MATCH('Ultima (Precision)'!$E123,'Ultima mCF Table'!$B$1:$D$1,0))*($F123*M$11)</f>
        <v>2819</v>
      </c>
      <c r="N123" s="180">
        <f>INDEX('Ultima mCF Table'!$B$2:$D$92,MATCH('Ultima (Precision)'!$D$6,'Ultima mCF Table'!$A$2:$A$92,0),MATCH('Ultima (Precision)'!$E123,'Ultima mCF Table'!$B$1:$D$1,0))*($F123*N$11)</f>
        <v>3100.9</v>
      </c>
      <c r="O123" s="180">
        <f>INDEX('Ultima mCF Table'!$B$2:$D$92,MATCH('Ultima (Precision)'!$D$6,'Ultima mCF Table'!$A$2:$A$92,0),MATCH('Ultima (Precision)'!$E123,'Ultima mCF Table'!$B$1:$D$1,0))*($F123*O$11)</f>
        <v>3382.7999999999997</v>
      </c>
      <c r="P123" s="180">
        <f>INDEX('Ultima mCF Table'!$B$2:$D$92,MATCH('Ultima (Precision)'!$D$6,'Ultima mCF Table'!$A$2:$A$92,0),MATCH('Ultima (Precision)'!$E123,'Ultima mCF Table'!$B$1:$D$1,0))*($F123*P$11)</f>
        <v>3664.7000000000003</v>
      </c>
      <c r="Q123" s="180">
        <f>INDEX('Ultima mCF Table'!$B$2:$D$92,MATCH('Ultima (Precision)'!$D$6,'Ultima mCF Table'!$A$2:$A$92,0),MATCH('Ultima (Precision)'!$E123,'Ultima mCF Table'!$B$1:$D$1,0))*($F123*Q$11)</f>
        <v>3946.6</v>
      </c>
      <c r="R123" s="180">
        <f>INDEX('Ultima mCF Table'!$B$2:$D$92,MATCH('Ultima (Precision)'!$D$6,'Ultima mCF Table'!$A$2:$A$92,0),MATCH('Ultima (Precision)'!$E123,'Ultima mCF Table'!$B$1:$D$1,0))*($F123*R$11)</f>
        <v>4228.5</v>
      </c>
      <c r="S123" s="180">
        <f>INDEX('Ultima mCF Table'!$B$2:$D$92,MATCH('Ultima (Precision)'!$D$6,'Ultima mCF Table'!$A$2:$A$92,0),MATCH('Ultima (Precision)'!$E123,'Ultima mCF Table'!$B$1:$D$1,0))*($F123*S$11)</f>
        <v>4510.4000000000005</v>
      </c>
      <c r="T123" s="180">
        <f>INDEX('Ultima mCF Table'!$B$2:$D$92,MATCH('Ultima (Precision)'!$D$6,'Ultima mCF Table'!$A$2:$A$92,0),MATCH('Ultima (Precision)'!$E123,'Ultima mCF Table'!$B$1:$D$1,0))*($F123*T$11)</f>
        <v>4792.3</v>
      </c>
      <c r="U123" s="180">
        <f>INDEX('Ultima mCF Table'!$B$2:$D$92,MATCH('Ultima (Precision)'!$D$6,'Ultima mCF Table'!$A$2:$A$92,0),MATCH('Ultima (Precision)'!$E123,'Ultima mCF Table'!$B$1:$D$1,0))*($F123*U$11)</f>
        <v>5074.2</v>
      </c>
      <c r="V123" s="180">
        <f>INDEX('Ultima mCF Table'!$B$2:$D$92,MATCH('Ultima (Precision)'!$D$6,'Ultima mCF Table'!$A$2:$A$92,0),MATCH('Ultima (Precision)'!$E123,'Ultima mCF Table'!$B$1:$D$1,0))*($F123*V$11)</f>
        <v>5356.0999999999995</v>
      </c>
      <c r="W123" s="180">
        <f>INDEX('Ultima mCF Table'!$B$2:$D$92,MATCH('Ultima (Precision)'!$D$6,'Ultima mCF Table'!$A$2:$A$92,0),MATCH('Ultima (Precision)'!$E123,'Ultima mCF Table'!$B$1:$D$1,0))*($F123*W$11)</f>
        <v>5638</v>
      </c>
      <c r="X123" s="180">
        <f>INDEX('Ultima mCF Table'!$B$2:$D$92,MATCH('Ultima (Precision)'!$D$6,'Ultima mCF Table'!$A$2:$A$92,0),MATCH('Ultima (Precision)'!$E123,'Ultima mCF Table'!$B$1:$D$1,0))*($F123*X$11)</f>
        <v>5919.9000000000005</v>
      </c>
      <c r="Y123" s="180">
        <f>INDEX('Ultima mCF Table'!$B$2:$D$92,MATCH('Ultima (Precision)'!$D$6,'Ultima mCF Table'!$A$2:$A$92,0),MATCH('Ultima (Precision)'!$E123,'Ultima mCF Table'!$B$1:$D$1,0))*($F123*Y$11)</f>
        <v>6201.8</v>
      </c>
      <c r="Z123" s="180">
        <f>INDEX('Ultima mCF Table'!$B$2:$D$92,MATCH('Ultima (Precision)'!$D$6,'Ultima mCF Table'!$A$2:$A$92,0),MATCH('Ultima (Precision)'!$E123,'Ultima mCF Table'!$B$1:$D$1,0))*($F123*Z$11)</f>
        <v>6483.7</v>
      </c>
      <c r="AA123" s="180">
        <f>INDEX('Ultima mCF Table'!$B$2:$D$92,MATCH('Ultima (Precision)'!$D$6,'Ultima mCF Table'!$A$2:$A$92,0),MATCH('Ultima (Precision)'!$E123,'Ultima mCF Table'!$B$1:$D$1,0))*($F123*AA$11)</f>
        <v>6765.5999999999995</v>
      </c>
      <c r="AB123" s="180">
        <f>INDEX('Ultima mCF Table'!$B$2:$D$92,MATCH('Ultima (Precision)'!$D$6,'Ultima mCF Table'!$A$2:$A$92,0),MATCH('Ultima (Precision)'!$E123,'Ultima mCF Table'!$B$1:$D$1,0))*($F123*AB$11)</f>
        <v>7047.5</v>
      </c>
      <c r="AC123" s="180">
        <f>INDEX('Ultima mCF Table'!$B$2:$D$92,MATCH('Ultima (Precision)'!$D$6,'Ultima mCF Table'!$A$2:$A$92,0),MATCH('Ultima (Precision)'!$E123,'Ultima mCF Table'!$B$1:$D$1,0))*($F123*AC$11)</f>
        <v>7329.4000000000005</v>
      </c>
      <c r="AD123" s="240">
        <f>INDEX('Ultima mCF Table'!$B$2:$D$92,MATCH('Ultima (Precision)'!$D$6,'Ultima mCF Table'!$A$2:$A$92,0),MATCH('Ultima (Precision)'!$E123,'Ultima mCF Table'!$B$1:$D$1,0))*($F123*AD$11)</f>
        <v>7611.3</v>
      </c>
    </row>
    <row r="124" spans="1:30" x14ac:dyDescent="0.2">
      <c r="A124" s="348">
        <v>6</v>
      </c>
      <c r="B124" s="348">
        <v>143</v>
      </c>
      <c r="C124" s="348">
        <v>445</v>
      </c>
      <c r="D124" s="348" t="s">
        <v>65</v>
      </c>
      <c r="E124" s="348" t="s">
        <v>72</v>
      </c>
      <c r="F124" s="349">
        <v>248</v>
      </c>
      <c r="G124" s="350"/>
      <c r="H124" s="169">
        <f>INDEX('Ultima mCF Table'!$B$2:$D$92,MATCH('Ultima (Precision)'!$D$6,'Ultima mCF Table'!$A$2:$A$92,0),MATCH('Ultima (Precision)'!$E124,'Ultima mCF Table'!$B$1:$D$1,0))*($F124*H$11)</f>
        <v>124</v>
      </c>
      <c r="I124" s="171">
        <f>INDEX('Ultima mCF Table'!$B$2:$D$92,MATCH('Ultima (Precision)'!$D$6,'Ultima mCF Table'!$A$2:$A$92,0),MATCH('Ultima (Precision)'!$E124,'Ultima mCF Table'!$B$1:$D$1,0))*($F124*I$11)</f>
        <v>148.79999999999998</v>
      </c>
      <c r="J124" s="171">
        <f>INDEX('Ultima mCF Table'!$B$2:$D$92,MATCH('Ultima (Precision)'!$D$6,'Ultima mCF Table'!$A$2:$A$92,0),MATCH('Ultima (Precision)'!$E124,'Ultima mCF Table'!$B$1:$D$1,0))*($F124*J$11)</f>
        <v>173.6</v>
      </c>
      <c r="K124" s="171">
        <f>INDEX('Ultima mCF Table'!$B$2:$D$92,MATCH('Ultima (Precision)'!$D$6,'Ultima mCF Table'!$A$2:$A$92,0),MATCH('Ultima (Precision)'!$E124,'Ultima mCF Table'!$B$1:$D$1,0))*($F124*K$11)</f>
        <v>198.4</v>
      </c>
      <c r="L124" s="171">
        <f>INDEX('Ultima mCF Table'!$B$2:$D$92,MATCH('Ultima (Precision)'!$D$6,'Ultima mCF Table'!$A$2:$A$92,0),MATCH('Ultima (Precision)'!$E124,'Ultima mCF Table'!$B$1:$D$1,0))*($F124*L$11)</f>
        <v>223.20000000000002</v>
      </c>
      <c r="M124" s="171">
        <f>INDEX('Ultima mCF Table'!$B$2:$D$92,MATCH('Ultima (Precision)'!$D$6,'Ultima mCF Table'!$A$2:$A$92,0),MATCH('Ultima (Precision)'!$E124,'Ultima mCF Table'!$B$1:$D$1,0))*($F124*M$11)</f>
        <v>248</v>
      </c>
      <c r="N124" s="171">
        <f>INDEX('Ultima mCF Table'!$B$2:$D$92,MATCH('Ultima (Precision)'!$D$6,'Ultima mCF Table'!$A$2:$A$92,0),MATCH('Ultima (Precision)'!$E124,'Ultima mCF Table'!$B$1:$D$1,0))*($F124*N$11)</f>
        <v>272.8</v>
      </c>
      <c r="O124" s="171">
        <f>INDEX('Ultima mCF Table'!$B$2:$D$92,MATCH('Ultima (Precision)'!$D$6,'Ultima mCF Table'!$A$2:$A$92,0),MATCH('Ultima (Precision)'!$E124,'Ultima mCF Table'!$B$1:$D$1,0))*($F124*O$11)</f>
        <v>297.59999999999997</v>
      </c>
      <c r="P124" s="171">
        <f>INDEX('Ultima mCF Table'!$B$2:$D$92,MATCH('Ultima (Precision)'!$D$6,'Ultima mCF Table'!$A$2:$A$92,0),MATCH('Ultima (Precision)'!$E124,'Ultima mCF Table'!$B$1:$D$1,0))*($F124*P$11)</f>
        <v>322.40000000000003</v>
      </c>
      <c r="Q124" s="171">
        <f>INDEX('Ultima mCF Table'!$B$2:$D$92,MATCH('Ultima (Precision)'!$D$6,'Ultima mCF Table'!$A$2:$A$92,0),MATCH('Ultima (Precision)'!$E124,'Ultima mCF Table'!$B$1:$D$1,0))*($F124*Q$11)</f>
        <v>347.2</v>
      </c>
      <c r="R124" s="171">
        <f>INDEX('Ultima mCF Table'!$B$2:$D$92,MATCH('Ultima (Precision)'!$D$6,'Ultima mCF Table'!$A$2:$A$92,0),MATCH('Ultima (Precision)'!$E124,'Ultima mCF Table'!$B$1:$D$1,0))*($F124*R$11)</f>
        <v>372</v>
      </c>
      <c r="S124" s="171">
        <f>INDEX('Ultima mCF Table'!$B$2:$D$92,MATCH('Ultima (Precision)'!$D$6,'Ultima mCF Table'!$A$2:$A$92,0),MATCH('Ultima (Precision)'!$E124,'Ultima mCF Table'!$B$1:$D$1,0))*($F124*S$11)</f>
        <v>396.8</v>
      </c>
      <c r="T124" s="171">
        <f>INDEX('Ultima mCF Table'!$B$2:$D$92,MATCH('Ultima (Precision)'!$D$6,'Ultima mCF Table'!$A$2:$A$92,0),MATCH('Ultima (Precision)'!$E124,'Ultima mCF Table'!$B$1:$D$1,0))*($F124*T$11)</f>
        <v>421.59999999999997</v>
      </c>
      <c r="U124" s="171">
        <f>INDEX('Ultima mCF Table'!$B$2:$D$92,MATCH('Ultima (Precision)'!$D$6,'Ultima mCF Table'!$A$2:$A$92,0),MATCH('Ultima (Precision)'!$E124,'Ultima mCF Table'!$B$1:$D$1,0))*($F124*U$11)</f>
        <v>446.40000000000003</v>
      </c>
      <c r="V124" s="171">
        <f>INDEX('Ultima mCF Table'!$B$2:$D$92,MATCH('Ultima (Precision)'!$D$6,'Ultima mCF Table'!$A$2:$A$92,0),MATCH('Ultima (Precision)'!$E124,'Ultima mCF Table'!$B$1:$D$1,0))*($F124*V$11)</f>
        <v>471.2</v>
      </c>
      <c r="W124" s="171">
        <f>INDEX('Ultima mCF Table'!$B$2:$D$92,MATCH('Ultima (Precision)'!$D$6,'Ultima mCF Table'!$A$2:$A$92,0),MATCH('Ultima (Precision)'!$E124,'Ultima mCF Table'!$B$1:$D$1,0))*($F124*W$11)</f>
        <v>496</v>
      </c>
      <c r="X124" s="171">
        <f>INDEX('Ultima mCF Table'!$B$2:$D$92,MATCH('Ultima (Precision)'!$D$6,'Ultima mCF Table'!$A$2:$A$92,0),MATCH('Ultima (Precision)'!$E124,'Ultima mCF Table'!$B$1:$D$1,0))*($F124*X$11)</f>
        <v>520.80000000000007</v>
      </c>
      <c r="Y124" s="171">
        <f>INDEX('Ultima mCF Table'!$B$2:$D$92,MATCH('Ultima (Precision)'!$D$6,'Ultima mCF Table'!$A$2:$A$92,0),MATCH('Ultima (Precision)'!$E124,'Ultima mCF Table'!$B$1:$D$1,0))*($F124*Y$11)</f>
        <v>545.6</v>
      </c>
      <c r="Z124" s="171">
        <f>INDEX('Ultima mCF Table'!$B$2:$D$92,MATCH('Ultima (Precision)'!$D$6,'Ultima mCF Table'!$A$2:$A$92,0),MATCH('Ultima (Precision)'!$E124,'Ultima mCF Table'!$B$1:$D$1,0))*($F124*Z$11)</f>
        <v>570.4</v>
      </c>
      <c r="AA124" s="171">
        <f>INDEX('Ultima mCF Table'!$B$2:$D$92,MATCH('Ultima (Precision)'!$D$6,'Ultima mCF Table'!$A$2:$A$92,0),MATCH('Ultima (Precision)'!$E124,'Ultima mCF Table'!$B$1:$D$1,0))*($F124*AA$11)</f>
        <v>595.19999999999993</v>
      </c>
      <c r="AB124" s="171">
        <f>INDEX('Ultima mCF Table'!$B$2:$D$92,MATCH('Ultima (Precision)'!$D$6,'Ultima mCF Table'!$A$2:$A$92,0),MATCH('Ultima (Precision)'!$E124,'Ultima mCF Table'!$B$1:$D$1,0))*($F124*AB$11)</f>
        <v>620</v>
      </c>
      <c r="AC124" s="171">
        <f>INDEX('Ultima mCF Table'!$B$2:$D$92,MATCH('Ultima (Precision)'!$D$6,'Ultima mCF Table'!$A$2:$A$92,0),MATCH('Ultima (Precision)'!$E124,'Ultima mCF Table'!$B$1:$D$1,0))*($F124*AC$11)</f>
        <v>644.80000000000007</v>
      </c>
      <c r="AD124" s="172">
        <f>INDEX('Ultima mCF Table'!$B$2:$D$92,MATCH('Ultima (Precision)'!$D$6,'Ultima mCF Table'!$A$2:$A$92,0),MATCH('Ultima (Precision)'!$E124,'Ultima mCF Table'!$B$1:$D$1,0))*($F124*AD$11)</f>
        <v>669.6</v>
      </c>
    </row>
    <row r="125" spans="1:30" x14ac:dyDescent="0.2">
      <c r="A125" s="351">
        <v>6</v>
      </c>
      <c r="B125" s="351">
        <v>143</v>
      </c>
      <c r="C125" s="351">
        <v>445</v>
      </c>
      <c r="D125" s="351" t="s">
        <v>66</v>
      </c>
      <c r="E125" s="351" t="s">
        <v>72</v>
      </c>
      <c r="F125" s="352">
        <v>359</v>
      </c>
      <c r="G125" s="353"/>
      <c r="H125" s="177">
        <f>INDEX('Ultima mCF Table'!$B$2:$D$92,MATCH('Ultima (Precision)'!$D$6,'Ultima mCF Table'!$A$2:$A$92,0),MATCH('Ultima (Precision)'!$E125,'Ultima mCF Table'!$B$1:$D$1,0))*($F125*H$11)</f>
        <v>179.5</v>
      </c>
      <c r="I125" s="174">
        <f>INDEX('Ultima mCF Table'!$B$2:$D$92,MATCH('Ultima (Precision)'!$D$6,'Ultima mCF Table'!$A$2:$A$92,0),MATCH('Ultima (Precision)'!$E125,'Ultima mCF Table'!$B$1:$D$1,0))*($F125*I$11)</f>
        <v>215.4</v>
      </c>
      <c r="J125" s="174">
        <f>INDEX('Ultima mCF Table'!$B$2:$D$92,MATCH('Ultima (Precision)'!$D$6,'Ultima mCF Table'!$A$2:$A$92,0),MATCH('Ultima (Precision)'!$E125,'Ultima mCF Table'!$B$1:$D$1,0))*($F125*J$11)</f>
        <v>251.29999999999998</v>
      </c>
      <c r="K125" s="174">
        <f>INDEX('Ultima mCF Table'!$B$2:$D$92,MATCH('Ultima (Precision)'!$D$6,'Ultima mCF Table'!$A$2:$A$92,0),MATCH('Ultima (Precision)'!$E125,'Ultima mCF Table'!$B$1:$D$1,0))*($F125*K$11)</f>
        <v>287.2</v>
      </c>
      <c r="L125" s="174">
        <f>INDEX('Ultima mCF Table'!$B$2:$D$92,MATCH('Ultima (Precision)'!$D$6,'Ultima mCF Table'!$A$2:$A$92,0),MATCH('Ultima (Precision)'!$E125,'Ultima mCF Table'!$B$1:$D$1,0))*($F125*L$11)</f>
        <v>323.10000000000002</v>
      </c>
      <c r="M125" s="174">
        <f>INDEX('Ultima mCF Table'!$B$2:$D$92,MATCH('Ultima (Precision)'!$D$6,'Ultima mCF Table'!$A$2:$A$92,0),MATCH('Ultima (Precision)'!$E125,'Ultima mCF Table'!$B$1:$D$1,0))*($F125*M$11)</f>
        <v>359</v>
      </c>
      <c r="N125" s="174">
        <f>INDEX('Ultima mCF Table'!$B$2:$D$92,MATCH('Ultima (Precision)'!$D$6,'Ultima mCF Table'!$A$2:$A$92,0),MATCH('Ultima (Precision)'!$E125,'Ultima mCF Table'!$B$1:$D$1,0))*($F125*N$11)</f>
        <v>394.90000000000003</v>
      </c>
      <c r="O125" s="174">
        <f>INDEX('Ultima mCF Table'!$B$2:$D$92,MATCH('Ultima (Precision)'!$D$6,'Ultima mCF Table'!$A$2:$A$92,0),MATCH('Ultima (Precision)'!$E125,'Ultima mCF Table'!$B$1:$D$1,0))*($F125*O$11)</f>
        <v>430.8</v>
      </c>
      <c r="P125" s="174">
        <f>INDEX('Ultima mCF Table'!$B$2:$D$92,MATCH('Ultima (Precision)'!$D$6,'Ultima mCF Table'!$A$2:$A$92,0),MATCH('Ultima (Precision)'!$E125,'Ultima mCF Table'!$B$1:$D$1,0))*($F125*P$11)</f>
        <v>466.7</v>
      </c>
      <c r="Q125" s="174">
        <f>INDEX('Ultima mCF Table'!$B$2:$D$92,MATCH('Ultima (Precision)'!$D$6,'Ultima mCF Table'!$A$2:$A$92,0),MATCH('Ultima (Precision)'!$E125,'Ultima mCF Table'!$B$1:$D$1,0))*($F125*Q$11)</f>
        <v>502.59999999999997</v>
      </c>
      <c r="R125" s="174">
        <f>INDEX('Ultima mCF Table'!$B$2:$D$92,MATCH('Ultima (Precision)'!$D$6,'Ultima mCF Table'!$A$2:$A$92,0),MATCH('Ultima (Precision)'!$E125,'Ultima mCF Table'!$B$1:$D$1,0))*($F125*R$11)</f>
        <v>538.5</v>
      </c>
      <c r="S125" s="174">
        <f>INDEX('Ultima mCF Table'!$B$2:$D$92,MATCH('Ultima (Precision)'!$D$6,'Ultima mCF Table'!$A$2:$A$92,0),MATCH('Ultima (Precision)'!$E125,'Ultima mCF Table'!$B$1:$D$1,0))*($F125*S$11)</f>
        <v>574.4</v>
      </c>
      <c r="T125" s="174">
        <f>INDEX('Ultima mCF Table'!$B$2:$D$92,MATCH('Ultima (Precision)'!$D$6,'Ultima mCF Table'!$A$2:$A$92,0),MATCH('Ultima (Precision)'!$E125,'Ultima mCF Table'!$B$1:$D$1,0))*($F125*T$11)</f>
        <v>610.29999999999995</v>
      </c>
      <c r="U125" s="174">
        <f>INDEX('Ultima mCF Table'!$B$2:$D$92,MATCH('Ultima (Precision)'!$D$6,'Ultima mCF Table'!$A$2:$A$92,0),MATCH('Ultima (Precision)'!$E125,'Ultima mCF Table'!$B$1:$D$1,0))*($F125*U$11)</f>
        <v>646.20000000000005</v>
      </c>
      <c r="V125" s="174">
        <f>INDEX('Ultima mCF Table'!$B$2:$D$92,MATCH('Ultima (Precision)'!$D$6,'Ultima mCF Table'!$A$2:$A$92,0),MATCH('Ultima (Precision)'!$E125,'Ultima mCF Table'!$B$1:$D$1,0))*($F125*V$11)</f>
        <v>682.1</v>
      </c>
      <c r="W125" s="174">
        <f>INDEX('Ultima mCF Table'!$B$2:$D$92,MATCH('Ultima (Precision)'!$D$6,'Ultima mCF Table'!$A$2:$A$92,0),MATCH('Ultima (Precision)'!$E125,'Ultima mCF Table'!$B$1:$D$1,0))*($F125*W$11)</f>
        <v>718</v>
      </c>
      <c r="X125" s="174">
        <f>INDEX('Ultima mCF Table'!$B$2:$D$92,MATCH('Ultima (Precision)'!$D$6,'Ultima mCF Table'!$A$2:$A$92,0),MATCH('Ultima (Precision)'!$E125,'Ultima mCF Table'!$B$1:$D$1,0))*($F125*X$11)</f>
        <v>753.9</v>
      </c>
      <c r="Y125" s="174">
        <f>INDEX('Ultima mCF Table'!$B$2:$D$92,MATCH('Ultima (Precision)'!$D$6,'Ultima mCF Table'!$A$2:$A$92,0),MATCH('Ultima (Precision)'!$E125,'Ultima mCF Table'!$B$1:$D$1,0))*($F125*Y$11)</f>
        <v>789.80000000000007</v>
      </c>
      <c r="Z125" s="174">
        <f>INDEX('Ultima mCF Table'!$B$2:$D$92,MATCH('Ultima (Precision)'!$D$6,'Ultima mCF Table'!$A$2:$A$92,0),MATCH('Ultima (Precision)'!$E125,'Ultima mCF Table'!$B$1:$D$1,0))*($F125*Z$11)</f>
        <v>825.69999999999993</v>
      </c>
      <c r="AA125" s="174">
        <f>INDEX('Ultima mCF Table'!$B$2:$D$92,MATCH('Ultima (Precision)'!$D$6,'Ultima mCF Table'!$A$2:$A$92,0),MATCH('Ultima (Precision)'!$E125,'Ultima mCF Table'!$B$1:$D$1,0))*($F125*AA$11)</f>
        <v>861.6</v>
      </c>
      <c r="AB125" s="174">
        <f>INDEX('Ultima mCF Table'!$B$2:$D$92,MATCH('Ultima (Precision)'!$D$6,'Ultima mCF Table'!$A$2:$A$92,0),MATCH('Ultima (Precision)'!$E125,'Ultima mCF Table'!$B$1:$D$1,0))*($F125*AB$11)</f>
        <v>897.5</v>
      </c>
      <c r="AC125" s="174">
        <f>INDEX('Ultima mCF Table'!$B$2:$D$92,MATCH('Ultima (Precision)'!$D$6,'Ultima mCF Table'!$A$2:$A$92,0),MATCH('Ultima (Precision)'!$E125,'Ultima mCF Table'!$B$1:$D$1,0))*($F125*AC$11)</f>
        <v>933.4</v>
      </c>
      <c r="AD125" s="178">
        <f>INDEX('Ultima mCF Table'!$B$2:$D$92,MATCH('Ultima (Precision)'!$D$6,'Ultima mCF Table'!$A$2:$A$92,0),MATCH('Ultima (Precision)'!$E125,'Ultima mCF Table'!$B$1:$D$1,0))*($F125*AD$11)</f>
        <v>969.30000000000007</v>
      </c>
    </row>
    <row r="126" spans="1:30" x14ac:dyDescent="0.2">
      <c r="A126" s="351">
        <v>6</v>
      </c>
      <c r="B126" s="351">
        <v>143</v>
      </c>
      <c r="C126" s="351">
        <v>445</v>
      </c>
      <c r="D126" s="351" t="s">
        <v>67</v>
      </c>
      <c r="E126" s="351" t="s">
        <v>72</v>
      </c>
      <c r="F126" s="352">
        <v>610</v>
      </c>
      <c r="G126" s="353"/>
      <c r="H126" s="177">
        <f>INDEX('Ultima mCF Table'!$B$2:$D$92,MATCH('Ultima (Precision)'!$D$6,'Ultima mCF Table'!$A$2:$A$92,0),MATCH('Ultima (Precision)'!$E126,'Ultima mCF Table'!$B$1:$D$1,0))*($F126*H$11)</f>
        <v>305</v>
      </c>
      <c r="I126" s="174">
        <f>INDEX('Ultima mCF Table'!$B$2:$D$92,MATCH('Ultima (Precision)'!$D$6,'Ultima mCF Table'!$A$2:$A$92,0),MATCH('Ultima (Precision)'!$E126,'Ultima mCF Table'!$B$1:$D$1,0))*($F126*I$11)</f>
        <v>366</v>
      </c>
      <c r="J126" s="174">
        <f>INDEX('Ultima mCF Table'!$B$2:$D$92,MATCH('Ultima (Precision)'!$D$6,'Ultima mCF Table'!$A$2:$A$92,0),MATCH('Ultima (Precision)'!$E126,'Ultima mCF Table'!$B$1:$D$1,0))*($F126*J$11)</f>
        <v>427</v>
      </c>
      <c r="K126" s="174">
        <f>INDEX('Ultima mCF Table'!$B$2:$D$92,MATCH('Ultima (Precision)'!$D$6,'Ultima mCF Table'!$A$2:$A$92,0),MATCH('Ultima (Precision)'!$E126,'Ultima mCF Table'!$B$1:$D$1,0))*($F126*K$11)</f>
        <v>488</v>
      </c>
      <c r="L126" s="174">
        <f>INDEX('Ultima mCF Table'!$B$2:$D$92,MATCH('Ultima (Precision)'!$D$6,'Ultima mCF Table'!$A$2:$A$92,0),MATCH('Ultima (Precision)'!$E126,'Ultima mCF Table'!$B$1:$D$1,0))*($F126*L$11)</f>
        <v>549</v>
      </c>
      <c r="M126" s="174">
        <f>INDEX('Ultima mCF Table'!$B$2:$D$92,MATCH('Ultima (Precision)'!$D$6,'Ultima mCF Table'!$A$2:$A$92,0),MATCH('Ultima (Precision)'!$E126,'Ultima mCF Table'!$B$1:$D$1,0))*($F126*M$11)</f>
        <v>610</v>
      </c>
      <c r="N126" s="174">
        <f>INDEX('Ultima mCF Table'!$B$2:$D$92,MATCH('Ultima (Precision)'!$D$6,'Ultima mCF Table'!$A$2:$A$92,0),MATCH('Ultima (Precision)'!$E126,'Ultima mCF Table'!$B$1:$D$1,0))*($F126*N$11)</f>
        <v>671</v>
      </c>
      <c r="O126" s="174">
        <f>INDEX('Ultima mCF Table'!$B$2:$D$92,MATCH('Ultima (Precision)'!$D$6,'Ultima mCF Table'!$A$2:$A$92,0),MATCH('Ultima (Precision)'!$E126,'Ultima mCF Table'!$B$1:$D$1,0))*($F126*O$11)</f>
        <v>732</v>
      </c>
      <c r="P126" s="174">
        <f>INDEX('Ultima mCF Table'!$B$2:$D$92,MATCH('Ultima (Precision)'!$D$6,'Ultima mCF Table'!$A$2:$A$92,0),MATCH('Ultima (Precision)'!$E126,'Ultima mCF Table'!$B$1:$D$1,0))*($F126*P$11)</f>
        <v>793</v>
      </c>
      <c r="Q126" s="174">
        <f>INDEX('Ultima mCF Table'!$B$2:$D$92,MATCH('Ultima (Precision)'!$D$6,'Ultima mCF Table'!$A$2:$A$92,0),MATCH('Ultima (Precision)'!$E126,'Ultima mCF Table'!$B$1:$D$1,0))*($F126*Q$11)</f>
        <v>854</v>
      </c>
      <c r="R126" s="174">
        <f>INDEX('Ultima mCF Table'!$B$2:$D$92,MATCH('Ultima (Precision)'!$D$6,'Ultima mCF Table'!$A$2:$A$92,0),MATCH('Ultima (Precision)'!$E126,'Ultima mCF Table'!$B$1:$D$1,0))*($F126*R$11)</f>
        <v>915</v>
      </c>
      <c r="S126" s="174">
        <f>INDEX('Ultima mCF Table'!$B$2:$D$92,MATCH('Ultima (Precision)'!$D$6,'Ultima mCF Table'!$A$2:$A$92,0),MATCH('Ultima (Precision)'!$E126,'Ultima mCF Table'!$B$1:$D$1,0))*($F126*S$11)</f>
        <v>976</v>
      </c>
      <c r="T126" s="174">
        <f>INDEX('Ultima mCF Table'!$B$2:$D$92,MATCH('Ultima (Precision)'!$D$6,'Ultima mCF Table'!$A$2:$A$92,0),MATCH('Ultima (Precision)'!$E126,'Ultima mCF Table'!$B$1:$D$1,0))*($F126*T$11)</f>
        <v>1037</v>
      </c>
      <c r="U126" s="174">
        <f>INDEX('Ultima mCF Table'!$B$2:$D$92,MATCH('Ultima (Precision)'!$D$6,'Ultima mCF Table'!$A$2:$A$92,0),MATCH('Ultima (Precision)'!$E126,'Ultima mCF Table'!$B$1:$D$1,0))*($F126*U$11)</f>
        <v>1098</v>
      </c>
      <c r="V126" s="174">
        <f>INDEX('Ultima mCF Table'!$B$2:$D$92,MATCH('Ultima (Precision)'!$D$6,'Ultima mCF Table'!$A$2:$A$92,0),MATCH('Ultima (Precision)'!$E126,'Ultima mCF Table'!$B$1:$D$1,0))*($F126*V$11)</f>
        <v>1159</v>
      </c>
      <c r="W126" s="174">
        <f>INDEX('Ultima mCF Table'!$B$2:$D$92,MATCH('Ultima (Precision)'!$D$6,'Ultima mCF Table'!$A$2:$A$92,0),MATCH('Ultima (Precision)'!$E126,'Ultima mCF Table'!$B$1:$D$1,0))*($F126*W$11)</f>
        <v>1220</v>
      </c>
      <c r="X126" s="174">
        <f>INDEX('Ultima mCF Table'!$B$2:$D$92,MATCH('Ultima (Precision)'!$D$6,'Ultima mCF Table'!$A$2:$A$92,0),MATCH('Ultima (Precision)'!$E126,'Ultima mCF Table'!$B$1:$D$1,0))*($F126*X$11)</f>
        <v>1281</v>
      </c>
      <c r="Y126" s="174">
        <f>INDEX('Ultima mCF Table'!$B$2:$D$92,MATCH('Ultima (Precision)'!$D$6,'Ultima mCF Table'!$A$2:$A$92,0),MATCH('Ultima (Precision)'!$E126,'Ultima mCF Table'!$B$1:$D$1,0))*($F126*Y$11)</f>
        <v>1342</v>
      </c>
      <c r="Z126" s="174">
        <f>INDEX('Ultima mCF Table'!$B$2:$D$92,MATCH('Ultima (Precision)'!$D$6,'Ultima mCF Table'!$A$2:$A$92,0),MATCH('Ultima (Precision)'!$E126,'Ultima mCF Table'!$B$1:$D$1,0))*($F126*Z$11)</f>
        <v>1403</v>
      </c>
      <c r="AA126" s="174">
        <f>INDEX('Ultima mCF Table'!$B$2:$D$92,MATCH('Ultima (Precision)'!$D$6,'Ultima mCF Table'!$A$2:$A$92,0),MATCH('Ultima (Precision)'!$E126,'Ultima mCF Table'!$B$1:$D$1,0))*($F126*AA$11)</f>
        <v>1464</v>
      </c>
      <c r="AB126" s="174">
        <f>INDEX('Ultima mCF Table'!$B$2:$D$92,MATCH('Ultima (Precision)'!$D$6,'Ultima mCF Table'!$A$2:$A$92,0),MATCH('Ultima (Precision)'!$E126,'Ultima mCF Table'!$B$1:$D$1,0))*($F126*AB$11)</f>
        <v>1525</v>
      </c>
      <c r="AC126" s="174">
        <f>INDEX('Ultima mCF Table'!$B$2:$D$92,MATCH('Ultima (Precision)'!$D$6,'Ultima mCF Table'!$A$2:$A$92,0),MATCH('Ultima (Precision)'!$E126,'Ultima mCF Table'!$B$1:$D$1,0))*($F126*AC$11)</f>
        <v>1586</v>
      </c>
      <c r="AD126" s="178">
        <f>INDEX('Ultima mCF Table'!$B$2:$D$92,MATCH('Ultima (Precision)'!$D$6,'Ultima mCF Table'!$A$2:$A$92,0),MATCH('Ultima (Precision)'!$E126,'Ultima mCF Table'!$B$1:$D$1,0))*($F126*AD$11)</f>
        <v>1647</v>
      </c>
    </row>
    <row r="127" spans="1:30" x14ac:dyDescent="0.2">
      <c r="A127" s="351">
        <v>6</v>
      </c>
      <c r="B127" s="351">
        <v>143</v>
      </c>
      <c r="C127" s="351">
        <v>445</v>
      </c>
      <c r="D127" s="351" t="s">
        <v>68</v>
      </c>
      <c r="E127" s="351" t="s">
        <v>72</v>
      </c>
      <c r="F127" s="352">
        <v>799</v>
      </c>
      <c r="G127" s="353"/>
      <c r="H127" s="177">
        <f>INDEX('Ultima mCF Table'!$B$2:$D$92,MATCH('Ultima (Precision)'!$D$6,'Ultima mCF Table'!$A$2:$A$92,0),MATCH('Ultima (Precision)'!$E127,'Ultima mCF Table'!$B$1:$D$1,0))*($F127*H$11)</f>
        <v>399.5</v>
      </c>
      <c r="I127" s="174">
        <f>INDEX('Ultima mCF Table'!$B$2:$D$92,MATCH('Ultima (Precision)'!$D$6,'Ultima mCF Table'!$A$2:$A$92,0),MATCH('Ultima (Precision)'!$E127,'Ultima mCF Table'!$B$1:$D$1,0))*($F127*I$11)</f>
        <v>479.4</v>
      </c>
      <c r="J127" s="174">
        <f>INDEX('Ultima mCF Table'!$B$2:$D$92,MATCH('Ultima (Precision)'!$D$6,'Ultima mCF Table'!$A$2:$A$92,0),MATCH('Ultima (Precision)'!$E127,'Ultima mCF Table'!$B$1:$D$1,0))*($F127*J$11)</f>
        <v>559.29999999999995</v>
      </c>
      <c r="K127" s="174">
        <f>INDEX('Ultima mCF Table'!$B$2:$D$92,MATCH('Ultima (Precision)'!$D$6,'Ultima mCF Table'!$A$2:$A$92,0),MATCH('Ultima (Precision)'!$E127,'Ultima mCF Table'!$B$1:$D$1,0))*($F127*K$11)</f>
        <v>639.20000000000005</v>
      </c>
      <c r="L127" s="174">
        <f>INDEX('Ultima mCF Table'!$B$2:$D$92,MATCH('Ultima (Precision)'!$D$6,'Ultima mCF Table'!$A$2:$A$92,0),MATCH('Ultima (Precision)'!$E127,'Ultima mCF Table'!$B$1:$D$1,0))*($F127*L$11)</f>
        <v>719.1</v>
      </c>
      <c r="M127" s="174">
        <f>INDEX('Ultima mCF Table'!$B$2:$D$92,MATCH('Ultima (Precision)'!$D$6,'Ultima mCF Table'!$A$2:$A$92,0),MATCH('Ultima (Precision)'!$E127,'Ultima mCF Table'!$B$1:$D$1,0))*($F127*M$11)</f>
        <v>799</v>
      </c>
      <c r="N127" s="174">
        <f>INDEX('Ultima mCF Table'!$B$2:$D$92,MATCH('Ultima (Precision)'!$D$6,'Ultima mCF Table'!$A$2:$A$92,0),MATCH('Ultima (Precision)'!$E127,'Ultima mCF Table'!$B$1:$D$1,0))*($F127*N$11)</f>
        <v>878.90000000000009</v>
      </c>
      <c r="O127" s="174">
        <f>INDEX('Ultima mCF Table'!$B$2:$D$92,MATCH('Ultima (Precision)'!$D$6,'Ultima mCF Table'!$A$2:$A$92,0),MATCH('Ultima (Precision)'!$E127,'Ultima mCF Table'!$B$1:$D$1,0))*($F127*O$11)</f>
        <v>958.8</v>
      </c>
      <c r="P127" s="174">
        <f>INDEX('Ultima mCF Table'!$B$2:$D$92,MATCH('Ultima (Precision)'!$D$6,'Ultima mCF Table'!$A$2:$A$92,0),MATCH('Ultima (Precision)'!$E127,'Ultima mCF Table'!$B$1:$D$1,0))*($F127*P$11)</f>
        <v>1038.7</v>
      </c>
      <c r="Q127" s="174">
        <f>INDEX('Ultima mCF Table'!$B$2:$D$92,MATCH('Ultima (Precision)'!$D$6,'Ultima mCF Table'!$A$2:$A$92,0),MATCH('Ultima (Precision)'!$E127,'Ultima mCF Table'!$B$1:$D$1,0))*($F127*Q$11)</f>
        <v>1118.5999999999999</v>
      </c>
      <c r="R127" s="174">
        <f>INDEX('Ultima mCF Table'!$B$2:$D$92,MATCH('Ultima (Precision)'!$D$6,'Ultima mCF Table'!$A$2:$A$92,0),MATCH('Ultima (Precision)'!$E127,'Ultima mCF Table'!$B$1:$D$1,0))*($F127*R$11)</f>
        <v>1198.5</v>
      </c>
      <c r="S127" s="174">
        <f>INDEX('Ultima mCF Table'!$B$2:$D$92,MATCH('Ultima (Precision)'!$D$6,'Ultima mCF Table'!$A$2:$A$92,0),MATCH('Ultima (Precision)'!$E127,'Ultima mCF Table'!$B$1:$D$1,0))*($F127*S$11)</f>
        <v>1278.4000000000001</v>
      </c>
      <c r="T127" s="174">
        <f>INDEX('Ultima mCF Table'!$B$2:$D$92,MATCH('Ultima (Precision)'!$D$6,'Ultima mCF Table'!$A$2:$A$92,0),MATCH('Ultima (Precision)'!$E127,'Ultima mCF Table'!$B$1:$D$1,0))*($F127*T$11)</f>
        <v>1358.3</v>
      </c>
      <c r="U127" s="174">
        <f>INDEX('Ultima mCF Table'!$B$2:$D$92,MATCH('Ultima (Precision)'!$D$6,'Ultima mCF Table'!$A$2:$A$92,0),MATCH('Ultima (Precision)'!$E127,'Ultima mCF Table'!$B$1:$D$1,0))*($F127*U$11)</f>
        <v>1438.2</v>
      </c>
      <c r="V127" s="174">
        <f>INDEX('Ultima mCF Table'!$B$2:$D$92,MATCH('Ultima (Precision)'!$D$6,'Ultima mCF Table'!$A$2:$A$92,0),MATCH('Ultima (Precision)'!$E127,'Ultima mCF Table'!$B$1:$D$1,0))*($F127*V$11)</f>
        <v>1518.1</v>
      </c>
      <c r="W127" s="174">
        <f>INDEX('Ultima mCF Table'!$B$2:$D$92,MATCH('Ultima (Precision)'!$D$6,'Ultima mCF Table'!$A$2:$A$92,0),MATCH('Ultima (Precision)'!$E127,'Ultima mCF Table'!$B$1:$D$1,0))*($F127*W$11)</f>
        <v>1598</v>
      </c>
      <c r="X127" s="174">
        <f>INDEX('Ultima mCF Table'!$B$2:$D$92,MATCH('Ultima (Precision)'!$D$6,'Ultima mCF Table'!$A$2:$A$92,0),MATCH('Ultima (Precision)'!$E127,'Ultima mCF Table'!$B$1:$D$1,0))*($F127*X$11)</f>
        <v>1677.9</v>
      </c>
      <c r="Y127" s="174">
        <f>INDEX('Ultima mCF Table'!$B$2:$D$92,MATCH('Ultima (Precision)'!$D$6,'Ultima mCF Table'!$A$2:$A$92,0),MATCH('Ultima (Precision)'!$E127,'Ultima mCF Table'!$B$1:$D$1,0))*($F127*Y$11)</f>
        <v>1757.8000000000002</v>
      </c>
      <c r="Z127" s="174">
        <f>INDEX('Ultima mCF Table'!$B$2:$D$92,MATCH('Ultima (Precision)'!$D$6,'Ultima mCF Table'!$A$2:$A$92,0),MATCH('Ultima (Precision)'!$E127,'Ultima mCF Table'!$B$1:$D$1,0))*($F127*Z$11)</f>
        <v>1837.6999999999998</v>
      </c>
      <c r="AA127" s="174">
        <f>INDEX('Ultima mCF Table'!$B$2:$D$92,MATCH('Ultima (Precision)'!$D$6,'Ultima mCF Table'!$A$2:$A$92,0),MATCH('Ultima (Precision)'!$E127,'Ultima mCF Table'!$B$1:$D$1,0))*($F127*AA$11)</f>
        <v>1917.6</v>
      </c>
      <c r="AB127" s="174">
        <f>INDEX('Ultima mCF Table'!$B$2:$D$92,MATCH('Ultima (Precision)'!$D$6,'Ultima mCF Table'!$A$2:$A$92,0),MATCH('Ultima (Precision)'!$E127,'Ultima mCF Table'!$B$1:$D$1,0))*($F127*AB$11)</f>
        <v>1997.5</v>
      </c>
      <c r="AC127" s="174">
        <f>INDEX('Ultima mCF Table'!$B$2:$D$92,MATCH('Ultima (Precision)'!$D$6,'Ultima mCF Table'!$A$2:$A$92,0),MATCH('Ultima (Precision)'!$E127,'Ultima mCF Table'!$B$1:$D$1,0))*($F127*AC$11)</f>
        <v>2077.4</v>
      </c>
      <c r="AD127" s="178">
        <f>INDEX('Ultima mCF Table'!$B$2:$D$92,MATCH('Ultima (Precision)'!$D$6,'Ultima mCF Table'!$A$2:$A$92,0),MATCH('Ultima (Precision)'!$E127,'Ultima mCF Table'!$B$1:$D$1,0))*($F127*AD$11)</f>
        <v>2157.3000000000002</v>
      </c>
    </row>
    <row r="128" spans="1:30" x14ac:dyDescent="0.2">
      <c r="A128" s="351">
        <v>6</v>
      </c>
      <c r="B128" s="351">
        <v>215</v>
      </c>
      <c r="C128" s="351">
        <v>515</v>
      </c>
      <c r="D128" s="351" t="s">
        <v>65</v>
      </c>
      <c r="E128" s="351" t="s">
        <v>72</v>
      </c>
      <c r="F128" s="352">
        <v>363</v>
      </c>
      <c r="G128" s="353"/>
      <c r="H128" s="177">
        <f>INDEX('Ultima mCF Table'!$B$2:$D$92,MATCH('Ultima (Precision)'!$D$6,'Ultima mCF Table'!$A$2:$A$92,0),MATCH('Ultima (Precision)'!$E128,'Ultima mCF Table'!$B$1:$D$1,0))*($F128*H$11)</f>
        <v>181.5</v>
      </c>
      <c r="I128" s="174">
        <f>INDEX('Ultima mCF Table'!$B$2:$D$92,MATCH('Ultima (Precision)'!$D$6,'Ultima mCF Table'!$A$2:$A$92,0),MATCH('Ultima (Precision)'!$E128,'Ultima mCF Table'!$B$1:$D$1,0))*($F128*I$11)</f>
        <v>217.79999999999998</v>
      </c>
      <c r="J128" s="174">
        <f>INDEX('Ultima mCF Table'!$B$2:$D$92,MATCH('Ultima (Precision)'!$D$6,'Ultima mCF Table'!$A$2:$A$92,0),MATCH('Ultima (Precision)'!$E128,'Ultima mCF Table'!$B$1:$D$1,0))*($F128*J$11)</f>
        <v>254.1</v>
      </c>
      <c r="K128" s="174">
        <f>INDEX('Ultima mCF Table'!$B$2:$D$92,MATCH('Ultima (Precision)'!$D$6,'Ultima mCF Table'!$A$2:$A$92,0),MATCH('Ultima (Precision)'!$E128,'Ultima mCF Table'!$B$1:$D$1,0))*($F128*K$11)</f>
        <v>290.40000000000003</v>
      </c>
      <c r="L128" s="174">
        <f>INDEX('Ultima mCF Table'!$B$2:$D$92,MATCH('Ultima (Precision)'!$D$6,'Ultima mCF Table'!$A$2:$A$92,0),MATCH('Ultima (Precision)'!$E128,'Ultima mCF Table'!$B$1:$D$1,0))*($F128*L$11)</f>
        <v>326.7</v>
      </c>
      <c r="M128" s="174">
        <f>INDEX('Ultima mCF Table'!$B$2:$D$92,MATCH('Ultima (Precision)'!$D$6,'Ultima mCF Table'!$A$2:$A$92,0),MATCH('Ultima (Precision)'!$E128,'Ultima mCF Table'!$B$1:$D$1,0))*($F128*M$11)</f>
        <v>363</v>
      </c>
      <c r="N128" s="174">
        <f>INDEX('Ultima mCF Table'!$B$2:$D$92,MATCH('Ultima (Precision)'!$D$6,'Ultima mCF Table'!$A$2:$A$92,0),MATCH('Ultima (Precision)'!$E128,'Ultima mCF Table'!$B$1:$D$1,0))*($F128*N$11)</f>
        <v>399.3</v>
      </c>
      <c r="O128" s="174">
        <f>INDEX('Ultima mCF Table'!$B$2:$D$92,MATCH('Ultima (Precision)'!$D$6,'Ultima mCF Table'!$A$2:$A$92,0),MATCH('Ultima (Precision)'!$E128,'Ultima mCF Table'!$B$1:$D$1,0))*($F128*O$11)</f>
        <v>435.59999999999997</v>
      </c>
      <c r="P128" s="174">
        <f>INDEX('Ultima mCF Table'!$B$2:$D$92,MATCH('Ultima (Precision)'!$D$6,'Ultima mCF Table'!$A$2:$A$92,0),MATCH('Ultima (Precision)'!$E128,'Ultima mCF Table'!$B$1:$D$1,0))*($F128*P$11)</f>
        <v>471.90000000000003</v>
      </c>
      <c r="Q128" s="174">
        <f>INDEX('Ultima mCF Table'!$B$2:$D$92,MATCH('Ultima (Precision)'!$D$6,'Ultima mCF Table'!$A$2:$A$92,0),MATCH('Ultima (Precision)'!$E128,'Ultima mCF Table'!$B$1:$D$1,0))*($F128*Q$11)</f>
        <v>508.2</v>
      </c>
      <c r="R128" s="174">
        <f>INDEX('Ultima mCF Table'!$B$2:$D$92,MATCH('Ultima (Precision)'!$D$6,'Ultima mCF Table'!$A$2:$A$92,0),MATCH('Ultima (Precision)'!$E128,'Ultima mCF Table'!$B$1:$D$1,0))*($F128*R$11)</f>
        <v>544.5</v>
      </c>
      <c r="S128" s="174">
        <f>INDEX('Ultima mCF Table'!$B$2:$D$92,MATCH('Ultima (Precision)'!$D$6,'Ultima mCF Table'!$A$2:$A$92,0),MATCH('Ultima (Precision)'!$E128,'Ultima mCF Table'!$B$1:$D$1,0))*($F128*S$11)</f>
        <v>580.80000000000007</v>
      </c>
      <c r="T128" s="174">
        <f>INDEX('Ultima mCF Table'!$B$2:$D$92,MATCH('Ultima (Precision)'!$D$6,'Ultima mCF Table'!$A$2:$A$92,0),MATCH('Ultima (Precision)'!$E128,'Ultima mCF Table'!$B$1:$D$1,0))*($F128*T$11)</f>
        <v>617.1</v>
      </c>
      <c r="U128" s="174">
        <f>INDEX('Ultima mCF Table'!$B$2:$D$92,MATCH('Ultima (Precision)'!$D$6,'Ultima mCF Table'!$A$2:$A$92,0),MATCH('Ultima (Precision)'!$E128,'Ultima mCF Table'!$B$1:$D$1,0))*($F128*U$11)</f>
        <v>653.4</v>
      </c>
      <c r="V128" s="174">
        <f>INDEX('Ultima mCF Table'!$B$2:$D$92,MATCH('Ultima (Precision)'!$D$6,'Ultima mCF Table'!$A$2:$A$92,0),MATCH('Ultima (Precision)'!$E128,'Ultima mCF Table'!$B$1:$D$1,0))*($F128*V$11)</f>
        <v>689.69999999999993</v>
      </c>
      <c r="W128" s="174">
        <f>INDEX('Ultima mCF Table'!$B$2:$D$92,MATCH('Ultima (Precision)'!$D$6,'Ultima mCF Table'!$A$2:$A$92,0),MATCH('Ultima (Precision)'!$E128,'Ultima mCF Table'!$B$1:$D$1,0))*($F128*W$11)</f>
        <v>726</v>
      </c>
      <c r="X128" s="174">
        <f>INDEX('Ultima mCF Table'!$B$2:$D$92,MATCH('Ultima (Precision)'!$D$6,'Ultima mCF Table'!$A$2:$A$92,0),MATCH('Ultima (Precision)'!$E128,'Ultima mCF Table'!$B$1:$D$1,0))*($F128*X$11)</f>
        <v>762.30000000000007</v>
      </c>
      <c r="Y128" s="174">
        <f>INDEX('Ultima mCF Table'!$B$2:$D$92,MATCH('Ultima (Precision)'!$D$6,'Ultima mCF Table'!$A$2:$A$92,0),MATCH('Ultima (Precision)'!$E128,'Ultima mCF Table'!$B$1:$D$1,0))*($F128*Y$11)</f>
        <v>798.6</v>
      </c>
      <c r="Z128" s="174">
        <f>INDEX('Ultima mCF Table'!$B$2:$D$92,MATCH('Ultima (Precision)'!$D$6,'Ultima mCF Table'!$A$2:$A$92,0),MATCH('Ultima (Precision)'!$E128,'Ultima mCF Table'!$B$1:$D$1,0))*($F128*Z$11)</f>
        <v>834.9</v>
      </c>
      <c r="AA128" s="174">
        <f>INDEX('Ultima mCF Table'!$B$2:$D$92,MATCH('Ultima (Precision)'!$D$6,'Ultima mCF Table'!$A$2:$A$92,0),MATCH('Ultima (Precision)'!$E128,'Ultima mCF Table'!$B$1:$D$1,0))*($F128*AA$11)</f>
        <v>871.19999999999993</v>
      </c>
      <c r="AB128" s="174">
        <f>INDEX('Ultima mCF Table'!$B$2:$D$92,MATCH('Ultima (Precision)'!$D$6,'Ultima mCF Table'!$A$2:$A$92,0),MATCH('Ultima (Precision)'!$E128,'Ultima mCF Table'!$B$1:$D$1,0))*($F128*AB$11)</f>
        <v>907.5</v>
      </c>
      <c r="AC128" s="174">
        <f>INDEX('Ultima mCF Table'!$B$2:$D$92,MATCH('Ultima (Precision)'!$D$6,'Ultima mCF Table'!$A$2:$A$92,0),MATCH('Ultima (Precision)'!$E128,'Ultima mCF Table'!$B$1:$D$1,0))*($F128*AC$11)</f>
        <v>943.80000000000007</v>
      </c>
      <c r="AD128" s="178">
        <f>INDEX('Ultima mCF Table'!$B$2:$D$92,MATCH('Ultima (Precision)'!$D$6,'Ultima mCF Table'!$A$2:$A$92,0),MATCH('Ultima (Precision)'!$E128,'Ultima mCF Table'!$B$1:$D$1,0))*($F128*AD$11)</f>
        <v>980.1</v>
      </c>
    </row>
    <row r="129" spans="1:30" x14ac:dyDescent="0.2">
      <c r="A129" s="351">
        <v>6</v>
      </c>
      <c r="B129" s="351">
        <v>215</v>
      </c>
      <c r="C129" s="351">
        <v>515</v>
      </c>
      <c r="D129" s="351" t="s">
        <v>66</v>
      </c>
      <c r="E129" s="351" t="s">
        <v>72</v>
      </c>
      <c r="F129" s="352">
        <v>511</v>
      </c>
      <c r="G129" s="353"/>
      <c r="H129" s="177">
        <f>INDEX('Ultima mCF Table'!$B$2:$D$92,MATCH('Ultima (Precision)'!$D$6,'Ultima mCF Table'!$A$2:$A$92,0),MATCH('Ultima (Precision)'!$E129,'Ultima mCF Table'!$B$1:$D$1,0))*($F129*H$11)</f>
        <v>255.5</v>
      </c>
      <c r="I129" s="174">
        <f>INDEX('Ultima mCF Table'!$B$2:$D$92,MATCH('Ultima (Precision)'!$D$6,'Ultima mCF Table'!$A$2:$A$92,0),MATCH('Ultima (Precision)'!$E129,'Ultima mCF Table'!$B$1:$D$1,0))*($F129*I$11)</f>
        <v>306.59999999999997</v>
      </c>
      <c r="J129" s="174">
        <f>INDEX('Ultima mCF Table'!$B$2:$D$92,MATCH('Ultima (Precision)'!$D$6,'Ultima mCF Table'!$A$2:$A$92,0),MATCH('Ultima (Precision)'!$E129,'Ultima mCF Table'!$B$1:$D$1,0))*($F129*J$11)</f>
        <v>357.7</v>
      </c>
      <c r="K129" s="174">
        <f>INDEX('Ultima mCF Table'!$B$2:$D$92,MATCH('Ultima (Precision)'!$D$6,'Ultima mCF Table'!$A$2:$A$92,0),MATCH('Ultima (Precision)'!$E129,'Ultima mCF Table'!$B$1:$D$1,0))*($F129*K$11)</f>
        <v>408.8</v>
      </c>
      <c r="L129" s="174">
        <f>INDEX('Ultima mCF Table'!$B$2:$D$92,MATCH('Ultima (Precision)'!$D$6,'Ultima mCF Table'!$A$2:$A$92,0),MATCH('Ultima (Precision)'!$E129,'Ultima mCF Table'!$B$1:$D$1,0))*($F129*L$11)</f>
        <v>459.90000000000003</v>
      </c>
      <c r="M129" s="174">
        <f>INDEX('Ultima mCF Table'!$B$2:$D$92,MATCH('Ultima (Precision)'!$D$6,'Ultima mCF Table'!$A$2:$A$92,0),MATCH('Ultima (Precision)'!$E129,'Ultima mCF Table'!$B$1:$D$1,0))*($F129*M$11)</f>
        <v>511</v>
      </c>
      <c r="N129" s="174">
        <f>INDEX('Ultima mCF Table'!$B$2:$D$92,MATCH('Ultima (Precision)'!$D$6,'Ultima mCF Table'!$A$2:$A$92,0),MATCH('Ultima (Precision)'!$E129,'Ultima mCF Table'!$B$1:$D$1,0))*($F129*N$11)</f>
        <v>562.1</v>
      </c>
      <c r="O129" s="174">
        <f>INDEX('Ultima mCF Table'!$B$2:$D$92,MATCH('Ultima (Precision)'!$D$6,'Ultima mCF Table'!$A$2:$A$92,0),MATCH('Ultima (Precision)'!$E129,'Ultima mCF Table'!$B$1:$D$1,0))*($F129*O$11)</f>
        <v>613.19999999999993</v>
      </c>
      <c r="P129" s="174">
        <f>INDEX('Ultima mCF Table'!$B$2:$D$92,MATCH('Ultima (Precision)'!$D$6,'Ultima mCF Table'!$A$2:$A$92,0),MATCH('Ultima (Precision)'!$E129,'Ultima mCF Table'!$B$1:$D$1,0))*($F129*P$11)</f>
        <v>664.30000000000007</v>
      </c>
      <c r="Q129" s="174">
        <f>INDEX('Ultima mCF Table'!$B$2:$D$92,MATCH('Ultima (Precision)'!$D$6,'Ultima mCF Table'!$A$2:$A$92,0),MATCH('Ultima (Precision)'!$E129,'Ultima mCF Table'!$B$1:$D$1,0))*($F129*Q$11)</f>
        <v>715.4</v>
      </c>
      <c r="R129" s="174">
        <f>INDEX('Ultima mCF Table'!$B$2:$D$92,MATCH('Ultima (Precision)'!$D$6,'Ultima mCF Table'!$A$2:$A$92,0),MATCH('Ultima (Precision)'!$E129,'Ultima mCF Table'!$B$1:$D$1,0))*($F129*R$11)</f>
        <v>766.5</v>
      </c>
      <c r="S129" s="174">
        <f>INDEX('Ultima mCF Table'!$B$2:$D$92,MATCH('Ultima (Precision)'!$D$6,'Ultima mCF Table'!$A$2:$A$92,0),MATCH('Ultima (Precision)'!$E129,'Ultima mCF Table'!$B$1:$D$1,0))*($F129*S$11)</f>
        <v>817.6</v>
      </c>
      <c r="T129" s="174">
        <f>INDEX('Ultima mCF Table'!$B$2:$D$92,MATCH('Ultima (Precision)'!$D$6,'Ultima mCF Table'!$A$2:$A$92,0),MATCH('Ultima (Precision)'!$E129,'Ultima mCF Table'!$B$1:$D$1,0))*($F129*T$11)</f>
        <v>868.69999999999993</v>
      </c>
      <c r="U129" s="174">
        <f>INDEX('Ultima mCF Table'!$B$2:$D$92,MATCH('Ultima (Precision)'!$D$6,'Ultima mCF Table'!$A$2:$A$92,0),MATCH('Ultima (Precision)'!$E129,'Ultima mCF Table'!$B$1:$D$1,0))*($F129*U$11)</f>
        <v>919.80000000000007</v>
      </c>
      <c r="V129" s="174">
        <f>INDEX('Ultima mCF Table'!$B$2:$D$92,MATCH('Ultima (Precision)'!$D$6,'Ultima mCF Table'!$A$2:$A$92,0),MATCH('Ultima (Precision)'!$E129,'Ultima mCF Table'!$B$1:$D$1,0))*($F129*V$11)</f>
        <v>970.9</v>
      </c>
      <c r="W129" s="174">
        <f>INDEX('Ultima mCF Table'!$B$2:$D$92,MATCH('Ultima (Precision)'!$D$6,'Ultima mCF Table'!$A$2:$A$92,0),MATCH('Ultima (Precision)'!$E129,'Ultima mCF Table'!$B$1:$D$1,0))*($F129*W$11)</f>
        <v>1022</v>
      </c>
      <c r="X129" s="174">
        <f>INDEX('Ultima mCF Table'!$B$2:$D$92,MATCH('Ultima (Precision)'!$D$6,'Ultima mCF Table'!$A$2:$A$92,0),MATCH('Ultima (Precision)'!$E129,'Ultima mCF Table'!$B$1:$D$1,0))*($F129*X$11)</f>
        <v>1073.1000000000001</v>
      </c>
      <c r="Y129" s="174">
        <f>INDEX('Ultima mCF Table'!$B$2:$D$92,MATCH('Ultima (Precision)'!$D$6,'Ultima mCF Table'!$A$2:$A$92,0),MATCH('Ultima (Precision)'!$E129,'Ultima mCF Table'!$B$1:$D$1,0))*($F129*Y$11)</f>
        <v>1124.2</v>
      </c>
      <c r="Z129" s="174">
        <f>INDEX('Ultima mCF Table'!$B$2:$D$92,MATCH('Ultima (Precision)'!$D$6,'Ultima mCF Table'!$A$2:$A$92,0),MATCH('Ultima (Precision)'!$E129,'Ultima mCF Table'!$B$1:$D$1,0))*($F129*Z$11)</f>
        <v>1175.3</v>
      </c>
      <c r="AA129" s="174">
        <f>INDEX('Ultima mCF Table'!$B$2:$D$92,MATCH('Ultima (Precision)'!$D$6,'Ultima mCF Table'!$A$2:$A$92,0),MATCH('Ultima (Precision)'!$E129,'Ultima mCF Table'!$B$1:$D$1,0))*($F129*AA$11)</f>
        <v>1226.3999999999999</v>
      </c>
      <c r="AB129" s="174">
        <f>INDEX('Ultima mCF Table'!$B$2:$D$92,MATCH('Ultima (Precision)'!$D$6,'Ultima mCF Table'!$A$2:$A$92,0),MATCH('Ultima (Precision)'!$E129,'Ultima mCF Table'!$B$1:$D$1,0))*($F129*AB$11)</f>
        <v>1277.5</v>
      </c>
      <c r="AC129" s="174">
        <f>INDEX('Ultima mCF Table'!$B$2:$D$92,MATCH('Ultima (Precision)'!$D$6,'Ultima mCF Table'!$A$2:$A$92,0),MATCH('Ultima (Precision)'!$E129,'Ultima mCF Table'!$B$1:$D$1,0))*($F129*AC$11)</f>
        <v>1328.6000000000001</v>
      </c>
      <c r="AD129" s="178">
        <f>INDEX('Ultima mCF Table'!$B$2:$D$92,MATCH('Ultima (Precision)'!$D$6,'Ultima mCF Table'!$A$2:$A$92,0),MATCH('Ultima (Precision)'!$E129,'Ultima mCF Table'!$B$1:$D$1,0))*($F129*AD$11)</f>
        <v>1379.7</v>
      </c>
    </row>
    <row r="130" spans="1:30" x14ac:dyDescent="0.2">
      <c r="A130" s="351">
        <v>6</v>
      </c>
      <c r="B130" s="351">
        <v>215</v>
      </c>
      <c r="C130" s="351">
        <v>515</v>
      </c>
      <c r="D130" s="351" t="s">
        <v>67</v>
      </c>
      <c r="E130" s="351" t="s">
        <v>72</v>
      </c>
      <c r="F130" s="352">
        <v>838</v>
      </c>
      <c r="G130" s="353"/>
      <c r="H130" s="177">
        <f>INDEX('Ultima mCF Table'!$B$2:$D$92,MATCH('Ultima (Precision)'!$D$6,'Ultima mCF Table'!$A$2:$A$92,0),MATCH('Ultima (Precision)'!$E130,'Ultima mCF Table'!$B$1:$D$1,0))*($F130*H$11)</f>
        <v>419</v>
      </c>
      <c r="I130" s="174">
        <f>INDEX('Ultima mCF Table'!$B$2:$D$92,MATCH('Ultima (Precision)'!$D$6,'Ultima mCF Table'!$A$2:$A$92,0),MATCH('Ultima (Precision)'!$E130,'Ultima mCF Table'!$B$1:$D$1,0))*($F130*I$11)</f>
        <v>502.79999999999995</v>
      </c>
      <c r="J130" s="174">
        <f>INDEX('Ultima mCF Table'!$B$2:$D$92,MATCH('Ultima (Precision)'!$D$6,'Ultima mCF Table'!$A$2:$A$92,0),MATCH('Ultima (Precision)'!$E130,'Ultima mCF Table'!$B$1:$D$1,0))*($F130*J$11)</f>
        <v>586.59999999999991</v>
      </c>
      <c r="K130" s="174">
        <f>INDEX('Ultima mCF Table'!$B$2:$D$92,MATCH('Ultima (Precision)'!$D$6,'Ultima mCF Table'!$A$2:$A$92,0),MATCH('Ultima (Precision)'!$E130,'Ultima mCF Table'!$B$1:$D$1,0))*($F130*K$11)</f>
        <v>670.40000000000009</v>
      </c>
      <c r="L130" s="174">
        <f>INDEX('Ultima mCF Table'!$B$2:$D$92,MATCH('Ultima (Precision)'!$D$6,'Ultima mCF Table'!$A$2:$A$92,0),MATCH('Ultima (Precision)'!$E130,'Ultima mCF Table'!$B$1:$D$1,0))*($F130*L$11)</f>
        <v>754.2</v>
      </c>
      <c r="M130" s="174">
        <f>INDEX('Ultima mCF Table'!$B$2:$D$92,MATCH('Ultima (Precision)'!$D$6,'Ultima mCF Table'!$A$2:$A$92,0),MATCH('Ultima (Precision)'!$E130,'Ultima mCF Table'!$B$1:$D$1,0))*($F130*M$11)</f>
        <v>838</v>
      </c>
      <c r="N130" s="174">
        <f>INDEX('Ultima mCF Table'!$B$2:$D$92,MATCH('Ultima (Precision)'!$D$6,'Ultima mCF Table'!$A$2:$A$92,0),MATCH('Ultima (Precision)'!$E130,'Ultima mCF Table'!$B$1:$D$1,0))*($F130*N$11)</f>
        <v>921.80000000000007</v>
      </c>
      <c r="O130" s="174">
        <f>INDEX('Ultima mCF Table'!$B$2:$D$92,MATCH('Ultima (Precision)'!$D$6,'Ultima mCF Table'!$A$2:$A$92,0),MATCH('Ultima (Precision)'!$E130,'Ultima mCF Table'!$B$1:$D$1,0))*($F130*O$11)</f>
        <v>1005.5999999999999</v>
      </c>
      <c r="P130" s="174">
        <f>INDEX('Ultima mCF Table'!$B$2:$D$92,MATCH('Ultima (Precision)'!$D$6,'Ultima mCF Table'!$A$2:$A$92,0),MATCH('Ultima (Precision)'!$E130,'Ultima mCF Table'!$B$1:$D$1,0))*($F130*P$11)</f>
        <v>1089.4000000000001</v>
      </c>
      <c r="Q130" s="174">
        <f>INDEX('Ultima mCF Table'!$B$2:$D$92,MATCH('Ultima (Precision)'!$D$6,'Ultima mCF Table'!$A$2:$A$92,0),MATCH('Ultima (Precision)'!$E130,'Ultima mCF Table'!$B$1:$D$1,0))*($F130*Q$11)</f>
        <v>1173.1999999999998</v>
      </c>
      <c r="R130" s="174">
        <f>INDEX('Ultima mCF Table'!$B$2:$D$92,MATCH('Ultima (Precision)'!$D$6,'Ultima mCF Table'!$A$2:$A$92,0),MATCH('Ultima (Precision)'!$E130,'Ultima mCF Table'!$B$1:$D$1,0))*($F130*R$11)</f>
        <v>1257</v>
      </c>
      <c r="S130" s="174">
        <f>INDEX('Ultima mCF Table'!$B$2:$D$92,MATCH('Ultima (Precision)'!$D$6,'Ultima mCF Table'!$A$2:$A$92,0),MATCH('Ultima (Precision)'!$E130,'Ultima mCF Table'!$B$1:$D$1,0))*($F130*S$11)</f>
        <v>1340.8000000000002</v>
      </c>
      <c r="T130" s="174">
        <f>INDEX('Ultima mCF Table'!$B$2:$D$92,MATCH('Ultima (Precision)'!$D$6,'Ultima mCF Table'!$A$2:$A$92,0),MATCH('Ultima (Precision)'!$E130,'Ultima mCF Table'!$B$1:$D$1,0))*($F130*T$11)</f>
        <v>1424.6</v>
      </c>
      <c r="U130" s="174">
        <f>INDEX('Ultima mCF Table'!$B$2:$D$92,MATCH('Ultima (Precision)'!$D$6,'Ultima mCF Table'!$A$2:$A$92,0),MATCH('Ultima (Precision)'!$E130,'Ultima mCF Table'!$B$1:$D$1,0))*($F130*U$11)</f>
        <v>1508.4</v>
      </c>
      <c r="V130" s="174">
        <f>INDEX('Ultima mCF Table'!$B$2:$D$92,MATCH('Ultima (Precision)'!$D$6,'Ultima mCF Table'!$A$2:$A$92,0),MATCH('Ultima (Precision)'!$E130,'Ultima mCF Table'!$B$1:$D$1,0))*($F130*V$11)</f>
        <v>1592.1999999999998</v>
      </c>
      <c r="W130" s="174">
        <f>INDEX('Ultima mCF Table'!$B$2:$D$92,MATCH('Ultima (Precision)'!$D$6,'Ultima mCF Table'!$A$2:$A$92,0),MATCH('Ultima (Precision)'!$E130,'Ultima mCF Table'!$B$1:$D$1,0))*($F130*W$11)</f>
        <v>1676</v>
      </c>
      <c r="X130" s="174">
        <f>INDEX('Ultima mCF Table'!$B$2:$D$92,MATCH('Ultima (Precision)'!$D$6,'Ultima mCF Table'!$A$2:$A$92,0),MATCH('Ultima (Precision)'!$E130,'Ultima mCF Table'!$B$1:$D$1,0))*($F130*X$11)</f>
        <v>1759.8000000000002</v>
      </c>
      <c r="Y130" s="174">
        <f>INDEX('Ultima mCF Table'!$B$2:$D$92,MATCH('Ultima (Precision)'!$D$6,'Ultima mCF Table'!$A$2:$A$92,0),MATCH('Ultima (Precision)'!$E130,'Ultima mCF Table'!$B$1:$D$1,0))*($F130*Y$11)</f>
        <v>1843.6000000000001</v>
      </c>
      <c r="Z130" s="174">
        <f>INDEX('Ultima mCF Table'!$B$2:$D$92,MATCH('Ultima (Precision)'!$D$6,'Ultima mCF Table'!$A$2:$A$92,0),MATCH('Ultima (Precision)'!$E130,'Ultima mCF Table'!$B$1:$D$1,0))*($F130*Z$11)</f>
        <v>1927.3999999999999</v>
      </c>
      <c r="AA130" s="174">
        <f>INDEX('Ultima mCF Table'!$B$2:$D$92,MATCH('Ultima (Precision)'!$D$6,'Ultima mCF Table'!$A$2:$A$92,0),MATCH('Ultima (Precision)'!$E130,'Ultima mCF Table'!$B$1:$D$1,0))*($F130*AA$11)</f>
        <v>2011.1999999999998</v>
      </c>
      <c r="AB130" s="174">
        <f>INDEX('Ultima mCF Table'!$B$2:$D$92,MATCH('Ultima (Precision)'!$D$6,'Ultima mCF Table'!$A$2:$A$92,0),MATCH('Ultima (Precision)'!$E130,'Ultima mCF Table'!$B$1:$D$1,0))*($F130*AB$11)</f>
        <v>2095</v>
      </c>
      <c r="AC130" s="174">
        <f>INDEX('Ultima mCF Table'!$B$2:$D$92,MATCH('Ultima (Precision)'!$D$6,'Ultima mCF Table'!$A$2:$A$92,0),MATCH('Ultima (Precision)'!$E130,'Ultima mCF Table'!$B$1:$D$1,0))*($F130*AC$11)</f>
        <v>2178.8000000000002</v>
      </c>
      <c r="AD130" s="178">
        <f>INDEX('Ultima mCF Table'!$B$2:$D$92,MATCH('Ultima (Precision)'!$D$6,'Ultima mCF Table'!$A$2:$A$92,0),MATCH('Ultima (Precision)'!$E130,'Ultima mCF Table'!$B$1:$D$1,0))*($F130*AD$11)</f>
        <v>2262.6000000000004</v>
      </c>
    </row>
    <row r="131" spans="1:30" x14ac:dyDescent="0.2">
      <c r="A131" s="351">
        <v>6</v>
      </c>
      <c r="B131" s="351">
        <v>215</v>
      </c>
      <c r="C131" s="351">
        <v>515</v>
      </c>
      <c r="D131" s="351" t="s">
        <v>68</v>
      </c>
      <c r="E131" s="351" t="s">
        <v>72</v>
      </c>
      <c r="F131" s="352">
        <v>1097</v>
      </c>
      <c r="G131" s="353"/>
      <c r="H131" s="177">
        <f>INDEX('Ultima mCF Table'!$B$2:$D$92,MATCH('Ultima (Precision)'!$D$6,'Ultima mCF Table'!$A$2:$A$92,0),MATCH('Ultima (Precision)'!$E131,'Ultima mCF Table'!$B$1:$D$1,0))*($F131*H$11)</f>
        <v>548.5</v>
      </c>
      <c r="I131" s="174">
        <f>INDEX('Ultima mCF Table'!$B$2:$D$92,MATCH('Ultima (Precision)'!$D$6,'Ultima mCF Table'!$A$2:$A$92,0),MATCH('Ultima (Precision)'!$E131,'Ultima mCF Table'!$B$1:$D$1,0))*($F131*I$11)</f>
        <v>658.19999999999993</v>
      </c>
      <c r="J131" s="174">
        <f>INDEX('Ultima mCF Table'!$B$2:$D$92,MATCH('Ultima (Precision)'!$D$6,'Ultima mCF Table'!$A$2:$A$92,0),MATCH('Ultima (Precision)'!$E131,'Ultima mCF Table'!$B$1:$D$1,0))*($F131*J$11)</f>
        <v>767.9</v>
      </c>
      <c r="K131" s="174">
        <f>INDEX('Ultima mCF Table'!$B$2:$D$92,MATCH('Ultima (Precision)'!$D$6,'Ultima mCF Table'!$A$2:$A$92,0),MATCH('Ultima (Precision)'!$E131,'Ultima mCF Table'!$B$1:$D$1,0))*($F131*K$11)</f>
        <v>877.6</v>
      </c>
      <c r="L131" s="174">
        <f>INDEX('Ultima mCF Table'!$B$2:$D$92,MATCH('Ultima (Precision)'!$D$6,'Ultima mCF Table'!$A$2:$A$92,0),MATCH('Ultima (Precision)'!$E131,'Ultima mCF Table'!$B$1:$D$1,0))*($F131*L$11)</f>
        <v>987.30000000000007</v>
      </c>
      <c r="M131" s="174">
        <f>INDEX('Ultima mCF Table'!$B$2:$D$92,MATCH('Ultima (Precision)'!$D$6,'Ultima mCF Table'!$A$2:$A$92,0),MATCH('Ultima (Precision)'!$E131,'Ultima mCF Table'!$B$1:$D$1,0))*($F131*M$11)</f>
        <v>1097</v>
      </c>
      <c r="N131" s="174">
        <f>INDEX('Ultima mCF Table'!$B$2:$D$92,MATCH('Ultima (Precision)'!$D$6,'Ultima mCF Table'!$A$2:$A$92,0),MATCH('Ultima (Precision)'!$E131,'Ultima mCF Table'!$B$1:$D$1,0))*($F131*N$11)</f>
        <v>1206.7</v>
      </c>
      <c r="O131" s="174">
        <f>INDEX('Ultima mCF Table'!$B$2:$D$92,MATCH('Ultima (Precision)'!$D$6,'Ultima mCF Table'!$A$2:$A$92,0),MATCH('Ultima (Precision)'!$E131,'Ultima mCF Table'!$B$1:$D$1,0))*($F131*O$11)</f>
        <v>1316.3999999999999</v>
      </c>
      <c r="P131" s="174">
        <f>INDEX('Ultima mCF Table'!$B$2:$D$92,MATCH('Ultima (Precision)'!$D$6,'Ultima mCF Table'!$A$2:$A$92,0),MATCH('Ultima (Precision)'!$E131,'Ultima mCF Table'!$B$1:$D$1,0))*($F131*P$11)</f>
        <v>1426.1000000000001</v>
      </c>
      <c r="Q131" s="174">
        <f>INDEX('Ultima mCF Table'!$B$2:$D$92,MATCH('Ultima (Precision)'!$D$6,'Ultima mCF Table'!$A$2:$A$92,0),MATCH('Ultima (Precision)'!$E131,'Ultima mCF Table'!$B$1:$D$1,0))*($F131*Q$11)</f>
        <v>1535.8</v>
      </c>
      <c r="R131" s="174">
        <f>INDEX('Ultima mCF Table'!$B$2:$D$92,MATCH('Ultima (Precision)'!$D$6,'Ultima mCF Table'!$A$2:$A$92,0),MATCH('Ultima (Precision)'!$E131,'Ultima mCF Table'!$B$1:$D$1,0))*($F131*R$11)</f>
        <v>1645.5</v>
      </c>
      <c r="S131" s="174">
        <f>INDEX('Ultima mCF Table'!$B$2:$D$92,MATCH('Ultima (Precision)'!$D$6,'Ultima mCF Table'!$A$2:$A$92,0),MATCH('Ultima (Precision)'!$E131,'Ultima mCF Table'!$B$1:$D$1,0))*($F131*S$11)</f>
        <v>1755.2</v>
      </c>
      <c r="T131" s="174">
        <f>INDEX('Ultima mCF Table'!$B$2:$D$92,MATCH('Ultima (Precision)'!$D$6,'Ultima mCF Table'!$A$2:$A$92,0),MATCH('Ultima (Precision)'!$E131,'Ultima mCF Table'!$B$1:$D$1,0))*($F131*T$11)</f>
        <v>1864.8999999999999</v>
      </c>
      <c r="U131" s="174">
        <f>INDEX('Ultima mCF Table'!$B$2:$D$92,MATCH('Ultima (Precision)'!$D$6,'Ultima mCF Table'!$A$2:$A$92,0),MATCH('Ultima (Precision)'!$E131,'Ultima mCF Table'!$B$1:$D$1,0))*($F131*U$11)</f>
        <v>1974.6000000000001</v>
      </c>
      <c r="V131" s="174">
        <f>INDEX('Ultima mCF Table'!$B$2:$D$92,MATCH('Ultima (Precision)'!$D$6,'Ultima mCF Table'!$A$2:$A$92,0),MATCH('Ultima (Precision)'!$E131,'Ultima mCF Table'!$B$1:$D$1,0))*($F131*V$11)</f>
        <v>2084.2999999999997</v>
      </c>
      <c r="W131" s="174">
        <f>INDEX('Ultima mCF Table'!$B$2:$D$92,MATCH('Ultima (Precision)'!$D$6,'Ultima mCF Table'!$A$2:$A$92,0),MATCH('Ultima (Precision)'!$E131,'Ultima mCF Table'!$B$1:$D$1,0))*($F131*W$11)</f>
        <v>2194</v>
      </c>
      <c r="X131" s="174">
        <f>INDEX('Ultima mCF Table'!$B$2:$D$92,MATCH('Ultima (Precision)'!$D$6,'Ultima mCF Table'!$A$2:$A$92,0),MATCH('Ultima (Precision)'!$E131,'Ultima mCF Table'!$B$1:$D$1,0))*($F131*X$11)</f>
        <v>2303.7000000000003</v>
      </c>
      <c r="Y131" s="174">
        <f>INDEX('Ultima mCF Table'!$B$2:$D$92,MATCH('Ultima (Precision)'!$D$6,'Ultima mCF Table'!$A$2:$A$92,0),MATCH('Ultima (Precision)'!$E131,'Ultima mCF Table'!$B$1:$D$1,0))*($F131*Y$11)</f>
        <v>2413.4</v>
      </c>
      <c r="Z131" s="174">
        <f>INDEX('Ultima mCF Table'!$B$2:$D$92,MATCH('Ultima (Precision)'!$D$6,'Ultima mCF Table'!$A$2:$A$92,0),MATCH('Ultima (Precision)'!$E131,'Ultima mCF Table'!$B$1:$D$1,0))*($F131*Z$11)</f>
        <v>2523.1</v>
      </c>
      <c r="AA131" s="174">
        <f>INDEX('Ultima mCF Table'!$B$2:$D$92,MATCH('Ultima (Precision)'!$D$6,'Ultima mCF Table'!$A$2:$A$92,0),MATCH('Ultima (Precision)'!$E131,'Ultima mCF Table'!$B$1:$D$1,0))*($F131*AA$11)</f>
        <v>2632.7999999999997</v>
      </c>
      <c r="AB131" s="174">
        <f>INDEX('Ultima mCF Table'!$B$2:$D$92,MATCH('Ultima (Precision)'!$D$6,'Ultima mCF Table'!$A$2:$A$92,0),MATCH('Ultima (Precision)'!$E131,'Ultima mCF Table'!$B$1:$D$1,0))*($F131*AB$11)</f>
        <v>2742.5</v>
      </c>
      <c r="AC131" s="174">
        <f>INDEX('Ultima mCF Table'!$B$2:$D$92,MATCH('Ultima (Precision)'!$D$6,'Ultima mCF Table'!$A$2:$A$92,0),MATCH('Ultima (Precision)'!$E131,'Ultima mCF Table'!$B$1:$D$1,0))*($F131*AC$11)</f>
        <v>2852.2000000000003</v>
      </c>
      <c r="AD131" s="178">
        <f>INDEX('Ultima mCF Table'!$B$2:$D$92,MATCH('Ultima (Precision)'!$D$6,'Ultima mCF Table'!$A$2:$A$92,0),MATCH('Ultima (Precision)'!$E131,'Ultima mCF Table'!$B$1:$D$1,0))*($F131*AD$11)</f>
        <v>2961.9</v>
      </c>
    </row>
    <row r="132" spans="1:30" x14ac:dyDescent="0.2">
      <c r="A132" s="351">
        <v>6</v>
      </c>
      <c r="B132" s="351">
        <v>288</v>
      </c>
      <c r="C132" s="351">
        <v>585</v>
      </c>
      <c r="D132" s="351" t="s">
        <v>65</v>
      </c>
      <c r="E132" s="351" t="s">
        <v>72</v>
      </c>
      <c r="F132" s="352">
        <v>479</v>
      </c>
      <c r="G132" s="353"/>
      <c r="H132" s="177">
        <f>INDEX('Ultima mCF Table'!$B$2:$D$92,MATCH('Ultima (Precision)'!$D$6,'Ultima mCF Table'!$A$2:$A$92,0),MATCH('Ultima (Precision)'!$E132,'Ultima mCF Table'!$B$1:$D$1,0))*($F132*H$11)</f>
        <v>239.5</v>
      </c>
      <c r="I132" s="174">
        <f>INDEX('Ultima mCF Table'!$B$2:$D$92,MATCH('Ultima (Precision)'!$D$6,'Ultima mCF Table'!$A$2:$A$92,0),MATCH('Ultima (Precision)'!$E132,'Ultima mCF Table'!$B$1:$D$1,0))*($F132*I$11)</f>
        <v>287.39999999999998</v>
      </c>
      <c r="J132" s="174">
        <f>INDEX('Ultima mCF Table'!$B$2:$D$92,MATCH('Ultima (Precision)'!$D$6,'Ultima mCF Table'!$A$2:$A$92,0),MATCH('Ultima (Precision)'!$E132,'Ultima mCF Table'!$B$1:$D$1,0))*($F132*J$11)</f>
        <v>335.29999999999995</v>
      </c>
      <c r="K132" s="174">
        <f>INDEX('Ultima mCF Table'!$B$2:$D$92,MATCH('Ultima (Precision)'!$D$6,'Ultima mCF Table'!$A$2:$A$92,0),MATCH('Ultima (Precision)'!$E132,'Ultima mCF Table'!$B$1:$D$1,0))*($F132*K$11)</f>
        <v>383.20000000000005</v>
      </c>
      <c r="L132" s="174">
        <f>INDEX('Ultima mCF Table'!$B$2:$D$92,MATCH('Ultima (Precision)'!$D$6,'Ultima mCF Table'!$A$2:$A$92,0),MATCH('Ultima (Precision)'!$E132,'Ultima mCF Table'!$B$1:$D$1,0))*($F132*L$11)</f>
        <v>431.1</v>
      </c>
      <c r="M132" s="174">
        <f>INDEX('Ultima mCF Table'!$B$2:$D$92,MATCH('Ultima (Precision)'!$D$6,'Ultima mCF Table'!$A$2:$A$92,0),MATCH('Ultima (Precision)'!$E132,'Ultima mCF Table'!$B$1:$D$1,0))*($F132*M$11)</f>
        <v>479</v>
      </c>
      <c r="N132" s="174">
        <f>INDEX('Ultima mCF Table'!$B$2:$D$92,MATCH('Ultima (Precision)'!$D$6,'Ultima mCF Table'!$A$2:$A$92,0),MATCH('Ultima (Precision)'!$E132,'Ultima mCF Table'!$B$1:$D$1,0))*($F132*N$11)</f>
        <v>526.90000000000009</v>
      </c>
      <c r="O132" s="174">
        <f>INDEX('Ultima mCF Table'!$B$2:$D$92,MATCH('Ultima (Precision)'!$D$6,'Ultima mCF Table'!$A$2:$A$92,0),MATCH('Ultima (Precision)'!$E132,'Ultima mCF Table'!$B$1:$D$1,0))*($F132*O$11)</f>
        <v>574.79999999999995</v>
      </c>
      <c r="P132" s="174">
        <f>INDEX('Ultima mCF Table'!$B$2:$D$92,MATCH('Ultima (Precision)'!$D$6,'Ultima mCF Table'!$A$2:$A$92,0),MATCH('Ultima (Precision)'!$E132,'Ultima mCF Table'!$B$1:$D$1,0))*($F132*P$11)</f>
        <v>622.70000000000005</v>
      </c>
      <c r="Q132" s="174">
        <f>INDEX('Ultima mCF Table'!$B$2:$D$92,MATCH('Ultima (Precision)'!$D$6,'Ultima mCF Table'!$A$2:$A$92,0),MATCH('Ultima (Precision)'!$E132,'Ultima mCF Table'!$B$1:$D$1,0))*($F132*Q$11)</f>
        <v>670.59999999999991</v>
      </c>
      <c r="R132" s="174">
        <f>INDEX('Ultima mCF Table'!$B$2:$D$92,MATCH('Ultima (Precision)'!$D$6,'Ultima mCF Table'!$A$2:$A$92,0),MATCH('Ultima (Precision)'!$E132,'Ultima mCF Table'!$B$1:$D$1,0))*($F132*R$11)</f>
        <v>718.5</v>
      </c>
      <c r="S132" s="174">
        <f>INDEX('Ultima mCF Table'!$B$2:$D$92,MATCH('Ultima (Precision)'!$D$6,'Ultima mCF Table'!$A$2:$A$92,0),MATCH('Ultima (Precision)'!$E132,'Ultima mCF Table'!$B$1:$D$1,0))*($F132*S$11)</f>
        <v>766.40000000000009</v>
      </c>
      <c r="T132" s="174">
        <f>INDEX('Ultima mCF Table'!$B$2:$D$92,MATCH('Ultima (Precision)'!$D$6,'Ultima mCF Table'!$A$2:$A$92,0),MATCH('Ultima (Precision)'!$E132,'Ultima mCF Table'!$B$1:$D$1,0))*($F132*T$11)</f>
        <v>814.3</v>
      </c>
      <c r="U132" s="174">
        <f>INDEX('Ultima mCF Table'!$B$2:$D$92,MATCH('Ultima (Precision)'!$D$6,'Ultima mCF Table'!$A$2:$A$92,0),MATCH('Ultima (Precision)'!$E132,'Ultima mCF Table'!$B$1:$D$1,0))*($F132*U$11)</f>
        <v>862.2</v>
      </c>
      <c r="V132" s="174">
        <f>INDEX('Ultima mCF Table'!$B$2:$D$92,MATCH('Ultima (Precision)'!$D$6,'Ultima mCF Table'!$A$2:$A$92,0),MATCH('Ultima (Precision)'!$E132,'Ultima mCF Table'!$B$1:$D$1,0))*($F132*V$11)</f>
        <v>910.09999999999991</v>
      </c>
      <c r="W132" s="174">
        <f>INDEX('Ultima mCF Table'!$B$2:$D$92,MATCH('Ultima (Precision)'!$D$6,'Ultima mCF Table'!$A$2:$A$92,0),MATCH('Ultima (Precision)'!$E132,'Ultima mCF Table'!$B$1:$D$1,0))*($F132*W$11)</f>
        <v>958</v>
      </c>
      <c r="X132" s="174">
        <f>INDEX('Ultima mCF Table'!$B$2:$D$92,MATCH('Ultima (Precision)'!$D$6,'Ultima mCF Table'!$A$2:$A$92,0),MATCH('Ultima (Precision)'!$E132,'Ultima mCF Table'!$B$1:$D$1,0))*($F132*X$11)</f>
        <v>1005.9000000000001</v>
      </c>
      <c r="Y132" s="174">
        <f>INDEX('Ultima mCF Table'!$B$2:$D$92,MATCH('Ultima (Precision)'!$D$6,'Ultima mCF Table'!$A$2:$A$92,0),MATCH('Ultima (Precision)'!$E132,'Ultima mCF Table'!$B$1:$D$1,0))*($F132*Y$11)</f>
        <v>1053.8000000000002</v>
      </c>
      <c r="Z132" s="174">
        <f>INDEX('Ultima mCF Table'!$B$2:$D$92,MATCH('Ultima (Precision)'!$D$6,'Ultima mCF Table'!$A$2:$A$92,0),MATCH('Ultima (Precision)'!$E132,'Ultima mCF Table'!$B$1:$D$1,0))*($F132*Z$11)</f>
        <v>1101.6999999999998</v>
      </c>
      <c r="AA132" s="174">
        <f>INDEX('Ultima mCF Table'!$B$2:$D$92,MATCH('Ultima (Precision)'!$D$6,'Ultima mCF Table'!$A$2:$A$92,0),MATCH('Ultima (Precision)'!$E132,'Ultima mCF Table'!$B$1:$D$1,0))*($F132*AA$11)</f>
        <v>1149.5999999999999</v>
      </c>
      <c r="AB132" s="174">
        <f>INDEX('Ultima mCF Table'!$B$2:$D$92,MATCH('Ultima (Precision)'!$D$6,'Ultima mCF Table'!$A$2:$A$92,0),MATCH('Ultima (Precision)'!$E132,'Ultima mCF Table'!$B$1:$D$1,0))*($F132*AB$11)</f>
        <v>1197.5</v>
      </c>
      <c r="AC132" s="174">
        <f>INDEX('Ultima mCF Table'!$B$2:$D$92,MATCH('Ultima (Precision)'!$D$6,'Ultima mCF Table'!$A$2:$A$92,0),MATCH('Ultima (Precision)'!$E132,'Ultima mCF Table'!$B$1:$D$1,0))*($F132*AC$11)</f>
        <v>1245.4000000000001</v>
      </c>
      <c r="AD132" s="178">
        <f>INDEX('Ultima mCF Table'!$B$2:$D$92,MATCH('Ultima (Precision)'!$D$6,'Ultima mCF Table'!$A$2:$A$92,0),MATCH('Ultima (Precision)'!$E132,'Ultima mCF Table'!$B$1:$D$1,0))*($F132*AD$11)</f>
        <v>1293.3000000000002</v>
      </c>
    </row>
    <row r="133" spans="1:30" x14ac:dyDescent="0.2">
      <c r="A133" s="351">
        <v>6</v>
      </c>
      <c r="B133" s="351">
        <v>288</v>
      </c>
      <c r="C133" s="351">
        <v>585</v>
      </c>
      <c r="D133" s="351" t="s">
        <v>66</v>
      </c>
      <c r="E133" s="351" t="s">
        <v>72</v>
      </c>
      <c r="F133" s="352">
        <v>660</v>
      </c>
      <c r="G133" s="353"/>
      <c r="H133" s="177">
        <f>INDEX('Ultima mCF Table'!$B$2:$D$92,MATCH('Ultima (Precision)'!$D$6,'Ultima mCF Table'!$A$2:$A$92,0),MATCH('Ultima (Precision)'!$E133,'Ultima mCF Table'!$B$1:$D$1,0))*($F133*H$11)</f>
        <v>330</v>
      </c>
      <c r="I133" s="174">
        <f>INDEX('Ultima mCF Table'!$B$2:$D$92,MATCH('Ultima (Precision)'!$D$6,'Ultima mCF Table'!$A$2:$A$92,0),MATCH('Ultima (Precision)'!$E133,'Ultima mCF Table'!$B$1:$D$1,0))*($F133*I$11)</f>
        <v>396</v>
      </c>
      <c r="J133" s="174">
        <f>INDEX('Ultima mCF Table'!$B$2:$D$92,MATCH('Ultima (Precision)'!$D$6,'Ultima mCF Table'!$A$2:$A$92,0),MATCH('Ultima (Precision)'!$E133,'Ultima mCF Table'!$B$1:$D$1,0))*($F133*J$11)</f>
        <v>461.99999999999994</v>
      </c>
      <c r="K133" s="174">
        <f>INDEX('Ultima mCF Table'!$B$2:$D$92,MATCH('Ultima (Precision)'!$D$6,'Ultima mCF Table'!$A$2:$A$92,0),MATCH('Ultima (Precision)'!$E133,'Ultima mCF Table'!$B$1:$D$1,0))*($F133*K$11)</f>
        <v>528</v>
      </c>
      <c r="L133" s="174">
        <f>INDEX('Ultima mCF Table'!$B$2:$D$92,MATCH('Ultima (Precision)'!$D$6,'Ultima mCF Table'!$A$2:$A$92,0),MATCH('Ultima (Precision)'!$E133,'Ultima mCF Table'!$B$1:$D$1,0))*($F133*L$11)</f>
        <v>594</v>
      </c>
      <c r="M133" s="174">
        <f>INDEX('Ultima mCF Table'!$B$2:$D$92,MATCH('Ultima (Precision)'!$D$6,'Ultima mCF Table'!$A$2:$A$92,0),MATCH('Ultima (Precision)'!$E133,'Ultima mCF Table'!$B$1:$D$1,0))*($F133*M$11)</f>
        <v>660</v>
      </c>
      <c r="N133" s="174">
        <f>INDEX('Ultima mCF Table'!$B$2:$D$92,MATCH('Ultima (Precision)'!$D$6,'Ultima mCF Table'!$A$2:$A$92,0),MATCH('Ultima (Precision)'!$E133,'Ultima mCF Table'!$B$1:$D$1,0))*($F133*N$11)</f>
        <v>726.00000000000011</v>
      </c>
      <c r="O133" s="174">
        <f>INDEX('Ultima mCF Table'!$B$2:$D$92,MATCH('Ultima (Precision)'!$D$6,'Ultima mCF Table'!$A$2:$A$92,0),MATCH('Ultima (Precision)'!$E133,'Ultima mCF Table'!$B$1:$D$1,0))*($F133*O$11)</f>
        <v>792</v>
      </c>
      <c r="P133" s="174">
        <f>INDEX('Ultima mCF Table'!$B$2:$D$92,MATCH('Ultima (Precision)'!$D$6,'Ultima mCF Table'!$A$2:$A$92,0),MATCH('Ultima (Precision)'!$E133,'Ultima mCF Table'!$B$1:$D$1,0))*($F133*P$11)</f>
        <v>858</v>
      </c>
      <c r="Q133" s="174">
        <f>INDEX('Ultima mCF Table'!$B$2:$D$92,MATCH('Ultima (Precision)'!$D$6,'Ultima mCF Table'!$A$2:$A$92,0),MATCH('Ultima (Precision)'!$E133,'Ultima mCF Table'!$B$1:$D$1,0))*($F133*Q$11)</f>
        <v>923.99999999999989</v>
      </c>
      <c r="R133" s="174">
        <f>INDEX('Ultima mCF Table'!$B$2:$D$92,MATCH('Ultima (Precision)'!$D$6,'Ultima mCF Table'!$A$2:$A$92,0),MATCH('Ultima (Precision)'!$E133,'Ultima mCF Table'!$B$1:$D$1,0))*($F133*R$11)</f>
        <v>990</v>
      </c>
      <c r="S133" s="174">
        <f>INDEX('Ultima mCF Table'!$B$2:$D$92,MATCH('Ultima (Precision)'!$D$6,'Ultima mCF Table'!$A$2:$A$92,0),MATCH('Ultima (Precision)'!$E133,'Ultima mCF Table'!$B$1:$D$1,0))*($F133*S$11)</f>
        <v>1056</v>
      </c>
      <c r="T133" s="174">
        <f>INDEX('Ultima mCF Table'!$B$2:$D$92,MATCH('Ultima (Precision)'!$D$6,'Ultima mCF Table'!$A$2:$A$92,0),MATCH('Ultima (Precision)'!$E133,'Ultima mCF Table'!$B$1:$D$1,0))*($F133*T$11)</f>
        <v>1122</v>
      </c>
      <c r="U133" s="174">
        <f>INDEX('Ultima mCF Table'!$B$2:$D$92,MATCH('Ultima (Precision)'!$D$6,'Ultima mCF Table'!$A$2:$A$92,0),MATCH('Ultima (Precision)'!$E133,'Ultima mCF Table'!$B$1:$D$1,0))*($F133*U$11)</f>
        <v>1188</v>
      </c>
      <c r="V133" s="174">
        <f>INDEX('Ultima mCF Table'!$B$2:$D$92,MATCH('Ultima (Precision)'!$D$6,'Ultima mCF Table'!$A$2:$A$92,0),MATCH('Ultima (Precision)'!$E133,'Ultima mCF Table'!$B$1:$D$1,0))*($F133*V$11)</f>
        <v>1254</v>
      </c>
      <c r="W133" s="174">
        <f>INDEX('Ultima mCF Table'!$B$2:$D$92,MATCH('Ultima (Precision)'!$D$6,'Ultima mCF Table'!$A$2:$A$92,0),MATCH('Ultima (Precision)'!$E133,'Ultima mCF Table'!$B$1:$D$1,0))*($F133*W$11)</f>
        <v>1320</v>
      </c>
      <c r="X133" s="174">
        <f>INDEX('Ultima mCF Table'!$B$2:$D$92,MATCH('Ultima (Precision)'!$D$6,'Ultima mCF Table'!$A$2:$A$92,0),MATCH('Ultima (Precision)'!$E133,'Ultima mCF Table'!$B$1:$D$1,0))*($F133*X$11)</f>
        <v>1386</v>
      </c>
      <c r="Y133" s="174">
        <f>INDEX('Ultima mCF Table'!$B$2:$D$92,MATCH('Ultima (Precision)'!$D$6,'Ultima mCF Table'!$A$2:$A$92,0),MATCH('Ultima (Precision)'!$E133,'Ultima mCF Table'!$B$1:$D$1,0))*($F133*Y$11)</f>
        <v>1452.0000000000002</v>
      </c>
      <c r="Z133" s="174">
        <f>INDEX('Ultima mCF Table'!$B$2:$D$92,MATCH('Ultima (Precision)'!$D$6,'Ultima mCF Table'!$A$2:$A$92,0),MATCH('Ultima (Precision)'!$E133,'Ultima mCF Table'!$B$1:$D$1,0))*($F133*Z$11)</f>
        <v>1517.9999999999998</v>
      </c>
      <c r="AA133" s="174">
        <f>INDEX('Ultima mCF Table'!$B$2:$D$92,MATCH('Ultima (Precision)'!$D$6,'Ultima mCF Table'!$A$2:$A$92,0),MATCH('Ultima (Precision)'!$E133,'Ultima mCF Table'!$B$1:$D$1,0))*($F133*AA$11)</f>
        <v>1584</v>
      </c>
      <c r="AB133" s="174">
        <f>INDEX('Ultima mCF Table'!$B$2:$D$92,MATCH('Ultima (Precision)'!$D$6,'Ultima mCF Table'!$A$2:$A$92,0),MATCH('Ultima (Precision)'!$E133,'Ultima mCF Table'!$B$1:$D$1,0))*($F133*AB$11)</f>
        <v>1650</v>
      </c>
      <c r="AC133" s="174">
        <f>INDEX('Ultima mCF Table'!$B$2:$D$92,MATCH('Ultima (Precision)'!$D$6,'Ultima mCF Table'!$A$2:$A$92,0),MATCH('Ultima (Precision)'!$E133,'Ultima mCF Table'!$B$1:$D$1,0))*($F133*AC$11)</f>
        <v>1716</v>
      </c>
      <c r="AD133" s="178">
        <f>INDEX('Ultima mCF Table'!$B$2:$D$92,MATCH('Ultima (Precision)'!$D$6,'Ultima mCF Table'!$A$2:$A$92,0),MATCH('Ultima (Precision)'!$E133,'Ultima mCF Table'!$B$1:$D$1,0))*($F133*AD$11)</f>
        <v>1782.0000000000002</v>
      </c>
    </row>
    <row r="134" spans="1:30" x14ac:dyDescent="0.2">
      <c r="A134" s="351">
        <v>6</v>
      </c>
      <c r="B134" s="351">
        <v>288</v>
      </c>
      <c r="C134" s="351">
        <v>585</v>
      </c>
      <c r="D134" s="351" t="s">
        <v>67</v>
      </c>
      <c r="E134" s="351" t="s">
        <v>72</v>
      </c>
      <c r="F134" s="352">
        <v>1051</v>
      </c>
      <c r="G134" s="353"/>
      <c r="H134" s="177">
        <f>INDEX('Ultima mCF Table'!$B$2:$D$92,MATCH('Ultima (Precision)'!$D$6,'Ultima mCF Table'!$A$2:$A$92,0),MATCH('Ultima (Precision)'!$E134,'Ultima mCF Table'!$B$1:$D$1,0))*($F134*H$11)</f>
        <v>525.5</v>
      </c>
      <c r="I134" s="174">
        <f>INDEX('Ultima mCF Table'!$B$2:$D$92,MATCH('Ultima (Precision)'!$D$6,'Ultima mCF Table'!$A$2:$A$92,0),MATCH('Ultima (Precision)'!$E134,'Ultima mCF Table'!$B$1:$D$1,0))*($F134*I$11)</f>
        <v>630.6</v>
      </c>
      <c r="J134" s="174">
        <f>INDEX('Ultima mCF Table'!$B$2:$D$92,MATCH('Ultima (Precision)'!$D$6,'Ultima mCF Table'!$A$2:$A$92,0),MATCH('Ultima (Precision)'!$E134,'Ultima mCF Table'!$B$1:$D$1,0))*($F134*J$11)</f>
        <v>735.69999999999993</v>
      </c>
      <c r="K134" s="174">
        <f>INDEX('Ultima mCF Table'!$B$2:$D$92,MATCH('Ultima (Precision)'!$D$6,'Ultima mCF Table'!$A$2:$A$92,0),MATCH('Ultima (Precision)'!$E134,'Ultima mCF Table'!$B$1:$D$1,0))*($F134*K$11)</f>
        <v>840.80000000000007</v>
      </c>
      <c r="L134" s="174">
        <f>INDEX('Ultima mCF Table'!$B$2:$D$92,MATCH('Ultima (Precision)'!$D$6,'Ultima mCF Table'!$A$2:$A$92,0),MATCH('Ultima (Precision)'!$E134,'Ultima mCF Table'!$B$1:$D$1,0))*($F134*L$11)</f>
        <v>945.9</v>
      </c>
      <c r="M134" s="174">
        <f>INDEX('Ultima mCF Table'!$B$2:$D$92,MATCH('Ultima (Precision)'!$D$6,'Ultima mCF Table'!$A$2:$A$92,0),MATCH('Ultima (Precision)'!$E134,'Ultima mCF Table'!$B$1:$D$1,0))*($F134*M$11)</f>
        <v>1051</v>
      </c>
      <c r="N134" s="174">
        <f>INDEX('Ultima mCF Table'!$B$2:$D$92,MATCH('Ultima (Precision)'!$D$6,'Ultima mCF Table'!$A$2:$A$92,0),MATCH('Ultima (Precision)'!$E134,'Ultima mCF Table'!$B$1:$D$1,0))*($F134*N$11)</f>
        <v>1156.1000000000001</v>
      </c>
      <c r="O134" s="174">
        <f>INDEX('Ultima mCF Table'!$B$2:$D$92,MATCH('Ultima (Precision)'!$D$6,'Ultima mCF Table'!$A$2:$A$92,0),MATCH('Ultima (Precision)'!$E134,'Ultima mCF Table'!$B$1:$D$1,0))*($F134*O$11)</f>
        <v>1261.2</v>
      </c>
      <c r="P134" s="174">
        <f>INDEX('Ultima mCF Table'!$B$2:$D$92,MATCH('Ultima (Precision)'!$D$6,'Ultima mCF Table'!$A$2:$A$92,0),MATCH('Ultima (Precision)'!$E134,'Ultima mCF Table'!$B$1:$D$1,0))*($F134*P$11)</f>
        <v>1366.3</v>
      </c>
      <c r="Q134" s="174">
        <f>INDEX('Ultima mCF Table'!$B$2:$D$92,MATCH('Ultima (Precision)'!$D$6,'Ultima mCF Table'!$A$2:$A$92,0),MATCH('Ultima (Precision)'!$E134,'Ultima mCF Table'!$B$1:$D$1,0))*($F134*Q$11)</f>
        <v>1471.3999999999999</v>
      </c>
      <c r="R134" s="174">
        <f>INDEX('Ultima mCF Table'!$B$2:$D$92,MATCH('Ultima (Precision)'!$D$6,'Ultima mCF Table'!$A$2:$A$92,0),MATCH('Ultima (Precision)'!$E134,'Ultima mCF Table'!$B$1:$D$1,0))*($F134*R$11)</f>
        <v>1576.5</v>
      </c>
      <c r="S134" s="174">
        <f>INDEX('Ultima mCF Table'!$B$2:$D$92,MATCH('Ultima (Precision)'!$D$6,'Ultima mCF Table'!$A$2:$A$92,0),MATCH('Ultima (Precision)'!$E134,'Ultima mCF Table'!$B$1:$D$1,0))*($F134*S$11)</f>
        <v>1681.6000000000001</v>
      </c>
      <c r="T134" s="174">
        <f>INDEX('Ultima mCF Table'!$B$2:$D$92,MATCH('Ultima (Precision)'!$D$6,'Ultima mCF Table'!$A$2:$A$92,0),MATCH('Ultima (Precision)'!$E134,'Ultima mCF Table'!$B$1:$D$1,0))*($F134*T$11)</f>
        <v>1786.7</v>
      </c>
      <c r="U134" s="174">
        <f>INDEX('Ultima mCF Table'!$B$2:$D$92,MATCH('Ultima (Precision)'!$D$6,'Ultima mCF Table'!$A$2:$A$92,0),MATCH('Ultima (Precision)'!$E134,'Ultima mCF Table'!$B$1:$D$1,0))*($F134*U$11)</f>
        <v>1891.8</v>
      </c>
      <c r="V134" s="174">
        <f>INDEX('Ultima mCF Table'!$B$2:$D$92,MATCH('Ultima (Precision)'!$D$6,'Ultima mCF Table'!$A$2:$A$92,0),MATCH('Ultima (Precision)'!$E134,'Ultima mCF Table'!$B$1:$D$1,0))*($F134*V$11)</f>
        <v>1996.8999999999999</v>
      </c>
      <c r="W134" s="174">
        <f>INDEX('Ultima mCF Table'!$B$2:$D$92,MATCH('Ultima (Precision)'!$D$6,'Ultima mCF Table'!$A$2:$A$92,0),MATCH('Ultima (Precision)'!$E134,'Ultima mCF Table'!$B$1:$D$1,0))*($F134*W$11)</f>
        <v>2102</v>
      </c>
      <c r="X134" s="174">
        <f>INDEX('Ultima mCF Table'!$B$2:$D$92,MATCH('Ultima (Precision)'!$D$6,'Ultima mCF Table'!$A$2:$A$92,0),MATCH('Ultima (Precision)'!$E134,'Ultima mCF Table'!$B$1:$D$1,0))*($F134*X$11)</f>
        <v>2207.1</v>
      </c>
      <c r="Y134" s="174">
        <f>INDEX('Ultima mCF Table'!$B$2:$D$92,MATCH('Ultima (Precision)'!$D$6,'Ultima mCF Table'!$A$2:$A$92,0),MATCH('Ultima (Precision)'!$E134,'Ultima mCF Table'!$B$1:$D$1,0))*($F134*Y$11)</f>
        <v>2312.2000000000003</v>
      </c>
      <c r="Z134" s="174">
        <f>INDEX('Ultima mCF Table'!$B$2:$D$92,MATCH('Ultima (Precision)'!$D$6,'Ultima mCF Table'!$A$2:$A$92,0),MATCH('Ultima (Precision)'!$E134,'Ultima mCF Table'!$B$1:$D$1,0))*($F134*Z$11)</f>
        <v>2417.2999999999997</v>
      </c>
      <c r="AA134" s="174">
        <f>INDEX('Ultima mCF Table'!$B$2:$D$92,MATCH('Ultima (Precision)'!$D$6,'Ultima mCF Table'!$A$2:$A$92,0),MATCH('Ultima (Precision)'!$E134,'Ultima mCF Table'!$B$1:$D$1,0))*($F134*AA$11)</f>
        <v>2522.4</v>
      </c>
      <c r="AB134" s="174">
        <f>INDEX('Ultima mCF Table'!$B$2:$D$92,MATCH('Ultima (Precision)'!$D$6,'Ultima mCF Table'!$A$2:$A$92,0),MATCH('Ultima (Precision)'!$E134,'Ultima mCF Table'!$B$1:$D$1,0))*($F134*AB$11)</f>
        <v>2627.5</v>
      </c>
      <c r="AC134" s="174">
        <f>INDEX('Ultima mCF Table'!$B$2:$D$92,MATCH('Ultima (Precision)'!$D$6,'Ultima mCF Table'!$A$2:$A$92,0),MATCH('Ultima (Precision)'!$E134,'Ultima mCF Table'!$B$1:$D$1,0))*($F134*AC$11)</f>
        <v>2732.6</v>
      </c>
      <c r="AD134" s="178">
        <f>INDEX('Ultima mCF Table'!$B$2:$D$92,MATCH('Ultima (Precision)'!$D$6,'Ultima mCF Table'!$A$2:$A$92,0),MATCH('Ultima (Precision)'!$E134,'Ultima mCF Table'!$B$1:$D$1,0))*($F134*AD$11)</f>
        <v>2837.7000000000003</v>
      </c>
    </row>
    <row r="135" spans="1:30" x14ac:dyDescent="0.2">
      <c r="A135" s="351">
        <v>6</v>
      </c>
      <c r="B135" s="351">
        <v>288</v>
      </c>
      <c r="C135" s="351">
        <v>585</v>
      </c>
      <c r="D135" s="351" t="s">
        <v>68</v>
      </c>
      <c r="E135" s="351" t="s">
        <v>72</v>
      </c>
      <c r="F135" s="352">
        <v>1375</v>
      </c>
      <c r="G135" s="353"/>
      <c r="H135" s="177">
        <f>INDEX('Ultima mCF Table'!$B$2:$D$92,MATCH('Ultima (Precision)'!$D$6,'Ultima mCF Table'!$A$2:$A$92,0),MATCH('Ultima (Precision)'!$E135,'Ultima mCF Table'!$B$1:$D$1,0))*($F135*H$11)</f>
        <v>687.5</v>
      </c>
      <c r="I135" s="174">
        <f>INDEX('Ultima mCF Table'!$B$2:$D$92,MATCH('Ultima (Precision)'!$D$6,'Ultima mCF Table'!$A$2:$A$92,0),MATCH('Ultima (Precision)'!$E135,'Ultima mCF Table'!$B$1:$D$1,0))*($F135*I$11)</f>
        <v>825</v>
      </c>
      <c r="J135" s="174">
        <f>INDEX('Ultima mCF Table'!$B$2:$D$92,MATCH('Ultima (Precision)'!$D$6,'Ultima mCF Table'!$A$2:$A$92,0),MATCH('Ultima (Precision)'!$E135,'Ultima mCF Table'!$B$1:$D$1,0))*($F135*J$11)</f>
        <v>962.49999999999989</v>
      </c>
      <c r="K135" s="174">
        <f>INDEX('Ultima mCF Table'!$B$2:$D$92,MATCH('Ultima (Precision)'!$D$6,'Ultima mCF Table'!$A$2:$A$92,0),MATCH('Ultima (Precision)'!$E135,'Ultima mCF Table'!$B$1:$D$1,0))*($F135*K$11)</f>
        <v>1100</v>
      </c>
      <c r="L135" s="174">
        <f>INDEX('Ultima mCF Table'!$B$2:$D$92,MATCH('Ultima (Precision)'!$D$6,'Ultima mCF Table'!$A$2:$A$92,0),MATCH('Ultima (Precision)'!$E135,'Ultima mCF Table'!$B$1:$D$1,0))*($F135*L$11)</f>
        <v>1237.5</v>
      </c>
      <c r="M135" s="174">
        <f>INDEX('Ultima mCF Table'!$B$2:$D$92,MATCH('Ultima (Precision)'!$D$6,'Ultima mCF Table'!$A$2:$A$92,0),MATCH('Ultima (Precision)'!$E135,'Ultima mCF Table'!$B$1:$D$1,0))*($F135*M$11)</f>
        <v>1375</v>
      </c>
      <c r="N135" s="174">
        <f>INDEX('Ultima mCF Table'!$B$2:$D$92,MATCH('Ultima (Precision)'!$D$6,'Ultima mCF Table'!$A$2:$A$92,0),MATCH('Ultima (Precision)'!$E135,'Ultima mCF Table'!$B$1:$D$1,0))*($F135*N$11)</f>
        <v>1512.5000000000002</v>
      </c>
      <c r="O135" s="174">
        <f>INDEX('Ultima mCF Table'!$B$2:$D$92,MATCH('Ultima (Precision)'!$D$6,'Ultima mCF Table'!$A$2:$A$92,0),MATCH('Ultima (Precision)'!$E135,'Ultima mCF Table'!$B$1:$D$1,0))*($F135*O$11)</f>
        <v>1650</v>
      </c>
      <c r="P135" s="174">
        <f>INDEX('Ultima mCF Table'!$B$2:$D$92,MATCH('Ultima (Precision)'!$D$6,'Ultima mCF Table'!$A$2:$A$92,0),MATCH('Ultima (Precision)'!$E135,'Ultima mCF Table'!$B$1:$D$1,0))*($F135*P$11)</f>
        <v>1787.5</v>
      </c>
      <c r="Q135" s="174">
        <f>INDEX('Ultima mCF Table'!$B$2:$D$92,MATCH('Ultima (Precision)'!$D$6,'Ultima mCF Table'!$A$2:$A$92,0),MATCH('Ultima (Precision)'!$E135,'Ultima mCF Table'!$B$1:$D$1,0))*($F135*Q$11)</f>
        <v>1924.9999999999998</v>
      </c>
      <c r="R135" s="174">
        <f>INDEX('Ultima mCF Table'!$B$2:$D$92,MATCH('Ultima (Precision)'!$D$6,'Ultima mCF Table'!$A$2:$A$92,0),MATCH('Ultima (Precision)'!$E135,'Ultima mCF Table'!$B$1:$D$1,0))*($F135*R$11)</f>
        <v>2062.5</v>
      </c>
      <c r="S135" s="174">
        <f>INDEX('Ultima mCF Table'!$B$2:$D$92,MATCH('Ultima (Precision)'!$D$6,'Ultima mCF Table'!$A$2:$A$92,0),MATCH('Ultima (Precision)'!$E135,'Ultima mCF Table'!$B$1:$D$1,0))*($F135*S$11)</f>
        <v>2200</v>
      </c>
      <c r="T135" s="174">
        <f>INDEX('Ultima mCF Table'!$B$2:$D$92,MATCH('Ultima (Precision)'!$D$6,'Ultima mCF Table'!$A$2:$A$92,0),MATCH('Ultima (Precision)'!$E135,'Ultima mCF Table'!$B$1:$D$1,0))*($F135*T$11)</f>
        <v>2337.5</v>
      </c>
      <c r="U135" s="174">
        <f>INDEX('Ultima mCF Table'!$B$2:$D$92,MATCH('Ultima (Precision)'!$D$6,'Ultima mCF Table'!$A$2:$A$92,0),MATCH('Ultima (Precision)'!$E135,'Ultima mCF Table'!$B$1:$D$1,0))*($F135*U$11)</f>
        <v>2475</v>
      </c>
      <c r="V135" s="174">
        <f>INDEX('Ultima mCF Table'!$B$2:$D$92,MATCH('Ultima (Precision)'!$D$6,'Ultima mCF Table'!$A$2:$A$92,0),MATCH('Ultima (Precision)'!$E135,'Ultima mCF Table'!$B$1:$D$1,0))*($F135*V$11)</f>
        <v>2612.5</v>
      </c>
      <c r="W135" s="174">
        <f>INDEX('Ultima mCF Table'!$B$2:$D$92,MATCH('Ultima (Precision)'!$D$6,'Ultima mCF Table'!$A$2:$A$92,0),MATCH('Ultima (Precision)'!$E135,'Ultima mCF Table'!$B$1:$D$1,0))*($F135*W$11)</f>
        <v>2750</v>
      </c>
      <c r="X135" s="174">
        <f>INDEX('Ultima mCF Table'!$B$2:$D$92,MATCH('Ultima (Precision)'!$D$6,'Ultima mCF Table'!$A$2:$A$92,0),MATCH('Ultima (Precision)'!$E135,'Ultima mCF Table'!$B$1:$D$1,0))*($F135*X$11)</f>
        <v>2887.5</v>
      </c>
      <c r="Y135" s="174">
        <f>INDEX('Ultima mCF Table'!$B$2:$D$92,MATCH('Ultima (Precision)'!$D$6,'Ultima mCF Table'!$A$2:$A$92,0),MATCH('Ultima (Precision)'!$E135,'Ultima mCF Table'!$B$1:$D$1,0))*($F135*Y$11)</f>
        <v>3025.0000000000005</v>
      </c>
      <c r="Z135" s="174">
        <f>INDEX('Ultima mCF Table'!$B$2:$D$92,MATCH('Ultima (Precision)'!$D$6,'Ultima mCF Table'!$A$2:$A$92,0),MATCH('Ultima (Precision)'!$E135,'Ultima mCF Table'!$B$1:$D$1,0))*($F135*Z$11)</f>
        <v>3162.4999999999995</v>
      </c>
      <c r="AA135" s="174">
        <f>INDEX('Ultima mCF Table'!$B$2:$D$92,MATCH('Ultima (Precision)'!$D$6,'Ultima mCF Table'!$A$2:$A$92,0),MATCH('Ultima (Precision)'!$E135,'Ultima mCF Table'!$B$1:$D$1,0))*($F135*AA$11)</f>
        <v>3300</v>
      </c>
      <c r="AB135" s="174">
        <f>INDEX('Ultima mCF Table'!$B$2:$D$92,MATCH('Ultima (Precision)'!$D$6,'Ultima mCF Table'!$A$2:$A$92,0),MATCH('Ultima (Precision)'!$E135,'Ultima mCF Table'!$B$1:$D$1,0))*($F135*AB$11)</f>
        <v>3437.5</v>
      </c>
      <c r="AC135" s="174">
        <f>INDEX('Ultima mCF Table'!$B$2:$D$92,MATCH('Ultima (Precision)'!$D$6,'Ultima mCF Table'!$A$2:$A$92,0),MATCH('Ultima (Precision)'!$E135,'Ultima mCF Table'!$B$1:$D$1,0))*($F135*AC$11)</f>
        <v>3575</v>
      </c>
      <c r="AD135" s="178">
        <f>INDEX('Ultima mCF Table'!$B$2:$D$92,MATCH('Ultima (Precision)'!$D$6,'Ultima mCF Table'!$A$2:$A$92,0),MATCH('Ultima (Precision)'!$E135,'Ultima mCF Table'!$B$1:$D$1,0))*($F135*AD$11)</f>
        <v>3712.5000000000005</v>
      </c>
    </row>
    <row r="136" spans="1:30" x14ac:dyDescent="0.2">
      <c r="A136" s="351">
        <v>6</v>
      </c>
      <c r="B136" s="351">
        <v>360</v>
      </c>
      <c r="C136" s="351">
        <v>655</v>
      </c>
      <c r="D136" s="351" t="s">
        <v>65</v>
      </c>
      <c r="E136" s="351" t="s">
        <v>72</v>
      </c>
      <c r="F136" s="352">
        <v>630</v>
      </c>
      <c r="G136" s="353"/>
      <c r="H136" s="177">
        <f>INDEX('Ultima mCF Table'!$B$2:$D$92,MATCH('Ultima (Precision)'!$D$6,'Ultima mCF Table'!$A$2:$A$92,0),MATCH('Ultima (Precision)'!$E136,'Ultima mCF Table'!$B$1:$D$1,0))*($F136*H$11)</f>
        <v>315</v>
      </c>
      <c r="I136" s="174">
        <f>INDEX('Ultima mCF Table'!$B$2:$D$92,MATCH('Ultima (Precision)'!$D$6,'Ultima mCF Table'!$A$2:$A$92,0),MATCH('Ultima (Precision)'!$E136,'Ultima mCF Table'!$B$1:$D$1,0))*($F136*I$11)</f>
        <v>378</v>
      </c>
      <c r="J136" s="174">
        <f>INDEX('Ultima mCF Table'!$B$2:$D$92,MATCH('Ultima (Precision)'!$D$6,'Ultima mCF Table'!$A$2:$A$92,0),MATCH('Ultima (Precision)'!$E136,'Ultima mCF Table'!$B$1:$D$1,0))*($F136*J$11)</f>
        <v>441</v>
      </c>
      <c r="K136" s="174">
        <f>INDEX('Ultima mCF Table'!$B$2:$D$92,MATCH('Ultima (Precision)'!$D$6,'Ultima mCF Table'!$A$2:$A$92,0),MATCH('Ultima (Precision)'!$E136,'Ultima mCF Table'!$B$1:$D$1,0))*($F136*K$11)</f>
        <v>504</v>
      </c>
      <c r="L136" s="174">
        <f>INDEX('Ultima mCF Table'!$B$2:$D$92,MATCH('Ultima (Precision)'!$D$6,'Ultima mCF Table'!$A$2:$A$92,0),MATCH('Ultima (Precision)'!$E136,'Ultima mCF Table'!$B$1:$D$1,0))*($F136*L$11)</f>
        <v>567</v>
      </c>
      <c r="M136" s="174">
        <f>INDEX('Ultima mCF Table'!$B$2:$D$92,MATCH('Ultima (Precision)'!$D$6,'Ultima mCF Table'!$A$2:$A$92,0),MATCH('Ultima (Precision)'!$E136,'Ultima mCF Table'!$B$1:$D$1,0))*($F136*M$11)</f>
        <v>630</v>
      </c>
      <c r="N136" s="174">
        <f>INDEX('Ultima mCF Table'!$B$2:$D$92,MATCH('Ultima (Precision)'!$D$6,'Ultima mCF Table'!$A$2:$A$92,0),MATCH('Ultima (Precision)'!$E136,'Ultima mCF Table'!$B$1:$D$1,0))*($F136*N$11)</f>
        <v>693</v>
      </c>
      <c r="O136" s="174">
        <f>INDEX('Ultima mCF Table'!$B$2:$D$92,MATCH('Ultima (Precision)'!$D$6,'Ultima mCF Table'!$A$2:$A$92,0),MATCH('Ultima (Precision)'!$E136,'Ultima mCF Table'!$B$1:$D$1,0))*($F136*O$11)</f>
        <v>756</v>
      </c>
      <c r="P136" s="174">
        <f>INDEX('Ultima mCF Table'!$B$2:$D$92,MATCH('Ultima (Precision)'!$D$6,'Ultima mCF Table'!$A$2:$A$92,0),MATCH('Ultima (Precision)'!$E136,'Ultima mCF Table'!$B$1:$D$1,0))*($F136*P$11)</f>
        <v>819</v>
      </c>
      <c r="Q136" s="174">
        <f>INDEX('Ultima mCF Table'!$B$2:$D$92,MATCH('Ultima (Precision)'!$D$6,'Ultima mCF Table'!$A$2:$A$92,0),MATCH('Ultima (Precision)'!$E136,'Ultima mCF Table'!$B$1:$D$1,0))*($F136*Q$11)</f>
        <v>882</v>
      </c>
      <c r="R136" s="174">
        <f>INDEX('Ultima mCF Table'!$B$2:$D$92,MATCH('Ultima (Precision)'!$D$6,'Ultima mCF Table'!$A$2:$A$92,0),MATCH('Ultima (Precision)'!$E136,'Ultima mCF Table'!$B$1:$D$1,0))*($F136*R$11)</f>
        <v>945</v>
      </c>
      <c r="S136" s="174">
        <f>INDEX('Ultima mCF Table'!$B$2:$D$92,MATCH('Ultima (Precision)'!$D$6,'Ultima mCF Table'!$A$2:$A$92,0),MATCH('Ultima (Precision)'!$E136,'Ultima mCF Table'!$B$1:$D$1,0))*($F136*S$11)</f>
        <v>1008</v>
      </c>
      <c r="T136" s="174">
        <f>INDEX('Ultima mCF Table'!$B$2:$D$92,MATCH('Ultima (Precision)'!$D$6,'Ultima mCF Table'!$A$2:$A$92,0),MATCH('Ultima (Precision)'!$E136,'Ultima mCF Table'!$B$1:$D$1,0))*($F136*T$11)</f>
        <v>1071</v>
      </c>
      <c r="U136" s="174">
        <f>INDEX('Ultima mCF Table'!$B$2:$D$92,MATCH('Ultima (Precision)'!$D$6,'Ultima mCF Table'!$A$2:$A$92,0),MATCH('Ultima (Precision)'!$E136,'Ultima mCF Table'!$B$1:$D$1,0))*($F136*U$11)</f>
        <v>1134</v>
      </c>
      <c r="V136" s="174">
        <f>INDEX('Ultima mCF Table'!$B$2:$D$92,MATCH('Ultima (Precision)'!$D$6,'Ultima mCF Table'!$A$2:$A$92,0),MATCH('Ultima (Precision)'!$E136,'Ultima mCF Table'!$B$1:$D$1,0))*($F136*V$11)</f>
        <v>1197</v>
      </c>
      <c r="W136" s="174">
        <f>INDEX('Ultima mCF Table'!$B$2:$D$92,MATCH('Ultima (Precision)'!$D$6,'Ultima mCF Table'!$A$2:$A$92,0),MATCH('Ultima (Precision)'!$E136,'Ultima mCF Table'!$B$1:$D$1,0))*($F136*W$11)</f>
        <v>1260</v>
      </c>
      <c r="X136" s="174">
        <f>INDEX('Ultima mCF Table'!$B$2:$D$92,MATCH('Ultima (Precision)'!$D$6,'Ultima mCF Table'!$A$2:$A$92,0),MATCH('Ultima (Precision)'!$E136,'Ultima mCF Table'!$B$1:$D$1,0))*($F136*X$11)</f>
        <v>1323</v>
      </c>
      <c r="Y136" s="174">
        <f>INDEX('Ultima mCF Table'!$B$2:$D$92,MATCH('Ultima (Precision)'!$D$6,'Ultima mCF Table'!$A$2:$A$92,0),MATCH('Ultima (Precision)'!$E136,'Ultima mCF Table'!$B$1:$D$1,0))*($F136*Y$11)</f>
        <v>1386</v>
      </c>
      <c r="Z136" s="174">
        <f>INDEX('Ultima mCF Table'!$B$2:$D$92,MATCH('Ultima (Precision)'!$D$6,'Ultima mCF Table'!$A$2:$A$92,0),MATCH('Ultima (Precision)'!$E136,'Ultima mCF Table'!$B$1:$D$1,0))*($F136*Z$11)</f>
        <v>1449</v>
      </c>
      <c r="AA136" s="174">
        <f>INDEX('Ultima mCF Table'!$B$2:$D$92,MATCH('Ultima (Precision)'!$D$6,'Ultima mCF Table'!$A$2:$A$92,0),MATCH('Ultima (Precision)'!$E136,'Ultima mCF Table'!$B$1:$D$1,0))*($F136*AA$11)</f>
        <v>1512</v>
      </c>
      <c r="AB136" s="174">
        <f>INDEX('Ultima mCF Table'!$B$2:$D$92,MATCH('Ultima (Precision)'!$D$6,'Ultima mCF Table'!$A$2:$A$92,0),MATCH('Ultima (Precision)'!$E136,'Ultima mCF Table'!$B$1:$D$1,0))*($F136*AB$11)</f>
        <v>1575</v>
      </c>
      <c r="AC136" s="174">
        <f>INDEX('Ultima mCF Table'!$B$2:$D$92,MATCH('Ultima (Precision)'!$D$6,'Ultima mCF Table'!$A$2:$A$92,0),MATCH('Ultima (Precision)'!$E136,'Ultima mCF Table'!$B$1:$D$1,0))*($F136*AC$11)</f>
        <v>1638</v>
      </c>
      <c r="AD136" s="178">
        <f>INDEX('Ultima mCF Table'!$B$2:$D$92,MATCH('Ultima (Precision)'!$D$6,'Ultima mCF Table'!$A$2:$A$92,0),MATCH('Ultima (Precision)'!$E136,'Ultima mCF Table'!$B$1:$D$1,0))*($F136*AD$11)</f>
        <v>1701</v>
      </c>
    </row>
    <row r="137" spans="1:30" x14ac:dyDescent="0.2">
      <c r="A137" s="351">
        <v>6</v>
      </c>
      <c r="B137" s="351">
        <v>360</v>
      </c>
      <c r="C137" s="351">
        <v>655</v>
      </c>
      <c r="D137" s="351" t="s">
        <v>66</v>
      </c>
      <c r="E137" s="351" t="s">
        <v>72</v>
      </c>
      <c r="F137" s="352">
        <v>831</v>
      </c>
      <c r="G137" s="353"/>
      <c r="H137" s="177">
        <f>INDEX('Ultima mCF Table'!$B$2:$D$92,MATCH('Ultima (Precision)'!$D$6,'Ultima mCF Table'!$A$2:$A$92,0),MATCH('Ultima (Precision)'!$E137,'Ultima mCF Table'!$B$1:$D$1,0))*($F137*H$11)</f>
        <v>415.5</v>
      </c>
      <c r="I137" s="174">
        <f>INDEX('Ultima mCF Table'!$B$2:$D$92,MATCH('Ultima (Precision)'!$D$6,'Ultima mCF Table'!$A$2:$A$92,0),MATCH('Ultima (Precision)'!$E137,'Ultima mCF Table'!$B$1:$D$1,0))*($F137*I$11)</f>
        <v>498.59999999999997</v>
      </c>
      <c r="J137" s="174">
        <f>INDEX('Ultima mCF Table'!$B$2:$D$92,MATCH('Ultima (Precision)'!$D$6,'Ultima mCF Table'!$A$2:$A$92,0),MATCH('Ultima (Precision)'!$E137,'Ultima mCF Table'!$B$1:$D$1,0))*($F137*J$11)</f>
        <v>581.69999999999993</v>
      </c>
      <c r="K137" s="174">
        <f>INDEX('Ultima mCF Table'!$B$2:$D$92,MATCH('Ultima (Precision)'!$D$6,'Ultima mCF Table'!$A$2:$A$92,0),MATCH('Ultima (Precision)'!$E137,'Ultima mCF Table'!$B$1:$D$1,0))*($F137*K$11)</f>
        <v>664.80000000000007</v>
      </c>
      <c r="L137" s="174">
        <f>INDEX('Ultima mCF Table'!$B$2:$D$92,MATCH('Ultima (Precision)'!$D$6,'Ultima mCF Table'!$A$2:$A$92,0),MATCH('Ultima (Precision)'!$E137,'Ultima mCF Table'!$B$1:$D$1,0))*($F137*L$11)</f>
        <v>747.9</v>
      </c>
      <c r="M137" s="174">
        <f>INDEX('Ultima mCF Table'!$B$2:$D$92,MATCH('Ultima (Precision)'!$D$6,'Ultima mCF Table'!$A$2:$A$92,0),MATCH('Ultima (Precision)'!$E137,'Ultima mCF Table'!$B$1:$D$1,0))*($F137*M$11)</f>
        <v>831</v>
      </c>
      <c r="N137" s="174">
        <f>INDEX('Ultima mCF Table'!$B$2:$D$92,MATCH('Ultima (Precision)'!$D$6,'Ultima mCF Table'!$A$2:$A$92,0),MATCH('Ultima (Precision)'!$E137,'Ultima mCF Table'!$B$1:$D$1,0))*($F137*N$11)</f>
        <v>914.1</v>
      </c>
      <c r="O137" s="174">
        <f>INDEX('Ultima mCF Table'!$B$2:$D$92,MATCH('Ultima (Precision)'!$D$6,'Ultima mCF Table'!$A$2:$A$92,0),MATCH('Ultima (Precision)'!$E137,'Ultima mCF Table'!$B$1:$D$1,0))*($F137*O$11)</f>
        <v>997.19999999999993</v>
      </c>
      <c r="P137" s="174">
        <f>INDEX('Ultima mCF Table'!$B$2:$D$92,MATCH('Ultima (Precision)'!$D$6,'Ultima mCF Table'!$A$2:$A$92,0),MATCH('Ultima (Precision)'!$E137,'Ultima mCF Table'!$B$1:$D$1,0))*($F137*P$11)</f>
        <v>1080.3</v>
      </c>
      <c r="Q137" s="174">
        <f>INDEX('Ultima mCF Table'!$B$2:$D$92,MATCH('Ultima (Precision)'!$D$6,'Ultima mCF Table'!$A$2:$A$92,0),MATCH('Ultima (Precision)'!$E137,'Ultima mCF Table'!$B$1:$D$1,0))*($F137*Q$11)</f>
        <v>1163.3999999999999</v>
      </c>
      <c r="R137" s="174">
        <f>INDEX('Ultima mCF Table'!$B$2:$D$92,MATCH('Ultima (Precision)'!$D$6,'Ultima mCF Table'!$A$2:$A$92,0),MATCH('Ultima (Precision)'!$E137,'Ultima mCF Table'!$B$1:$D$1,0))*($F137*R$11)</f>
        <v>1246.5</v>
      </c>
      <c r="S137" s="174">
        <f>INDEX('Ultima mCF Table'!$B$2:$D$92,MATCH('Ultima (Precision)'!$D$6,'Ultima mCF Table'!$A$2:$A$92,0),MATCH('Ultima (Precision)'!$E137,'Ultima mCF Table'!$B$1:$D$1,0))*($F137*S$11)</f>
        <v>1329.6000000000001</v>
      </c>
      <c r="T137" s="174">
        <f>INDEX('Ultima mCF Table'!$B$2:$D$92,MATCH('Ultima (Precision)'!$D$6,'Ultima mCF Table'!$A$2:$A$92,0),MATCH('Ultima (Precision)'!$E137,'Ultima mCF Table'!$B$1:$D$1,0))*($F137*T$11)</f>
        <v>1412.7</v>
      </c>
      <c r="U137" s="174">
        <f>INDEX('Ultima mCF Table'!$B$2:$D$92,MATCH('Ultima (Precision)'!$D$6,'Ultima mCF Table'!$A$2:$A$92,0),MATCH('Ultima (Precision)'!$E137,'Ultima mCF Table'!$B$1:$D$1,0))*($F137*U$11)</f>
        <v>1495.8</v>
      </c>
      <c r="V137" s="174">
        <f>INDEX('Ultima mCF Table'!$B$2:$D$92,MATCH('Ultima (Precision)'!$D$6,'Ultima mCF Table'!$A$2:$A$92,0),MATCH('Ultima (Precision)'!$E137,'Ultima mCF Table'!$B$1:$D$1,0))*($F137*V$11)</f>
        <v>1578.8999999999999</v>
      </c>
      <c r="W137" s="174">
        <f>INDEX('Ultima mCF Table'!$B$2:$D$92,MATCH('Ultima (Precision)'!$D$6,'Ultima mCF Table'!$A$2:$A$92,0),MATCH('Ultima (Precision)'!$E137,'Ultima mCF Table'!$B$1:$D$1,0))*($F137*W$11)</f>
        <v>1662</v>
      </c>
      <c r="X137" s="174">
        <f>INDEX('Ultima mCF Table'!$B$2:$D$92,MATCH('Ultima (Precision)'!$D$6,'Ultima mCF Table'!$A$2:$A$92,0),MATCH('Ultima (Precision)'!$E137,'Ultima mCF Table'!$B$1:$D$1,0))*($F137*X$11)</f>
        <v>1745.1000000000001</v>
      </c>
      <c r="Y137" s="174">
        <f>INDEX('Ultima mCF Table'!$B$2:$D$92,MATCH('Ultima (Precision)'!$D$6,'Ultima mCF Table'!$A$2:$A$92,0),MATCH('Ultima (Precision)'!$E137,'Ultima mCF Table'!$B$1:$D$1,0))*($F137*Y$11)</f>
        <v>1828.2</v>
      </c>
      <c r="Z137" s="174">
        <f>INDEX('Ultima mCF Table'!$B$2:$D$92,MATCH('Ultima (Precision)'!$D$6,'Ultima mCF Table'!$A$2:$A$92,0),MATCH('Ultima (Precision)'!$E137,'Ultima mCF Table'!$B$1:$D$1,0))*($F137*Z$11)</f>
        <v>1911.3</v>
      </c>
      <c r="AA137" s="174">
        <f>INDEX('Ultima mCF Table'!$B$2:$D$92,MATCH('Ultima (Precision)'!$D$6,'Ultima mCF Table'!$A$2:$A$92,0),MATCH('Ultima (Precision)'!$E137,'Ultima mCF Table'!$B$1:$D$1,0))*($F137*AA$11)</f>
        <v>1994.3999999999999</v>
      </c>
      <c r="AB137" s="174">
        <f>INDEX('Ultima mCF Table'!$B$2:$D$92,MATCH('Ultima (Precision)'!$D$6,'Ultima mCF Table'!$A$2:$A$92,0),MATCH('Ultima (Precision)'!$E137,'Ultima mCF Table'!$B$1:$D$1,0))*($F137*AB$11)</f>
        <v>2077.5</v>
      </c>
      <c r="AC137" s="174">
        <f>INDEX('Ultima mCF Table'!$B$2:$D$92,MATCH('Ultima (Precision)'!$D$6,'Ultima mCF Table'!$A$2:$A$92,0),MATCH('Ultima (Precision)'!$E137,'Ultima mCF Table'!$B$1:$D$1,0))*($F137*AC$11)</f>
        <v>2160.6</v>
      </c>
      <c r="AD137" s="178">
        <f>INDEX('Ultima mCF Table'!$B$2:$D$92,MATCH('Ultima (Precision)'!$D$6,'Ultima mCF Table'!$A$2:$A$92,0),MATCH('Ultima (Precision)'!$E137,'Ultima mCF Table'!$B$1:$D$1,0))*($F137*AD$11)</f>
        <v>2243.7000000000003</v>
      </c>
    </row>
    <row r="138" spans="1:30" x14ac:dyDescent="0.2">
      <c r="A138" s="351">
        <v>6</v>
      </c>
      <c r="B138" s="351">
        <v>360</v>
      </c>
      <c r="C138" s="351">
        <v>655</v>
      </c>
      <c r="D138" s="351" t="s">
        <v>67</v>
      </c>
      <c r="E138" s="351" t="s">
        <v>72</v>
      </c>
      <c r="F138" s="352">
        <v>1248</v>
      </c>
      <c r="G138" s="353"/>
      <c r="H138" s="177">
        <f>INDEX('Ultima mCF Table'!$B$2:$D$92,MATCH('Ultima (Precision)'!$D$6,'Ultima mCF Table'!$A$2:$A$92,0),MATCH('Ultima (Precision)'!$E138,'Ultima mCF Table'!$B$1:$D$1,0))*($F138*H$11)</f>
        <v>624</v>
      </c>
      <c r="I138" s="174">
        <f>INDEX('Ultima mCF Table'!$B$2:$D$92,MATCH('Ultima (Precision)'!$D$6,'Ultima mCF Table'!$A$2:$A$92,0),MATCH('Ultima (Precision)'!$E138,'Ultima mCF Table'!$B$1:$D$1,0))*($F138*I$11)</f>
        <v>748.8</v>
      </c>
      <c r="J138" s="174">
        <f>INDEX('Ultima mCF Table'!$B$2:$D$92,MATCH('Ultima (Precision)'!$D$6,'Ultima mCF Table'!$A$2:$A$92,0),MATCH('Ultima (Precision)'!$E138,'Ultima mCF Table'!$B$1:$D$1,0))*($F138*J$11)</f>
        <v>873.59999999999991</v>
      </c>
      <c r="K138" s="174">
        <f>INDEX('Ultima mCF Table'!$B$2:$D$92,MATCH('Ultima (Precision)'!$D$6,'Ultima mCF Table'!$A$2:$A$92,0),MATCH('Ultima (Precision)'!$E138,'Ultima mCF Table'!$B$1:$D$1,0))*($F138*K$11)</f>
        <v>998.40000000000009</v>
      </c>
      <c r="L138" s="174">
        <f>INDEX('Ultima mCF Table'!$B$2:$D$92,MATCH('Ultima (Precision)'!$D$6,'Ultima mCF Table'!$A$2:$A$92,0),MATCH('Ultima (Precision)'!$E138,'Ultima mCF Table'!$B$1:$D$1,0))*($F138*L$11)</f>
        <v>1123.2</v>
      </c>
      <c r="M138" s="174">
        <f>INDEX('Ultima mCF Table'!$B$2:$D$92,MATCH('Ultima (Precision)'!$D$6,'Ultima mCF Table'!$A$2:$A$92,0),MATCH('Ultima (Precision)'!$E138,'Ultima mCF Table'!$B$1:$D$1,0))*($F138*M$11)</f>
        <v>1248</v>
      </c>
      <c r="N138" s="174">
        <f>INDEX('Ultima mCF Table'!$B$2:$D$92,MATCH('Ultima (Precision)'!$D$6,'Ultima mCF Table'!$A$2:$A$92,0),MATCH('Ultima (Precision)'!$E138,'Ultima mCF Table'!$B$1:$D$1,0))*($F138*N$11)</f>
        <v>1372.8000000000002</v>
      </c>
      <c r="O138" s="174">
        <f>INDEX('Ultima mCF Table'!$B$2:$D$92,MATCH('Ultima (Precision)'!$D$6,'Ultima mCF Table'!$A$2:$A$92,0),MATCH('Ultima (Precision)'!$E138,'Ultima mCF Table'!$B$1:$D$1,0))*($F138*O$11)</f>
        <v>1497.6</v>
      </c>
      <c r="P138" s="174">
        <f>INDEX('Ultima mCF Table'!$B$2:$D$92,MATCH('Ultima (Precision)'!$D$6,'Ultima mCF Table'!$A$2:$A$92,0),MATCH('Ultima (Precision)'!$E138,'Ultima mCF Table'!$B$1:$D$1,0))*($F138*P$11)</f>
        <v>1622.4</v>
      </c>
      <c r="Q138" s="174">
        <f>INDEX('Ultima mCF Table'!$B$2:$D$92,MATCH('Ultima (Precision)'!$D$6,'Ultima mCF Table'!$A$2:$A$92,0),MATCH('Ultima (Precision)'!$E138,'Ultima mCF Table'!$B$1:$D$1,0))*($F138*Q$11)</f>
        <v>1747.1999999999998</v>
      </c>
      <c r="R138" s="174">
        <f>INDEX('Ultima mCF Table'!$B$2:$D$92,MATCH('Ultima (Precision)'!$D$6,'Ultima mCF Table'!$A$2:$A$92,0),MATCH('Ultima (Precision)'!$E138,'Ultima mCF Table'!$B$1:$D$1,0))*($F138*R$11)</f>
        <v>1872</v>
      </c>
      <c r="S138" s="174">
        <f>INDEX('Ultima mCF Table'!$B$2:$D$92,MATCH('Ultima (Precision)'!$D$6,'Ultima mCF Table'!$A$2:$A$92,0),MATCH('Ultima (Precision)'!$E138,'Ultima mCF Table'!$B$1:$D$1,0))*($F138*S$11)</f>
        <v>1996.8000000000002</v>
      </c>
      <c r="T138" s="174">
        <f>INDEX('Ultima mCF Table'!$B$2:$D$92,MATCH('Ultima (Precision)'!$D$6,'Ultima mCF Table'!$A$2:$A$92,0),MATCH('Ultima (Precision)'!$E138,'Ultima mCF Table'!$B$1:$D$1,0))*($F138*T$11)</f>
        <v>2121.6</v>
      </c>
      <c r="U138" s="174">
        <f>INDEX('Ultima mCF Table'!$B$2:$D$92,MATCH('Ultima (Precision)'!$D$6,'Ultima mCF Table'!$A$2:$A$92,0),MATCH('Ultima (Precision)'!$E138,'Ultima mCF Table'!$B$1:$D$1,0))*($F138*U$11)</f>
        <v>2246.4</v>
      </c>
      <c r="V138" s="174">
        <f>INDEX('Ultima mCF Table'!$B$2:$D$92,MATCH('Ultima (Precision)'!$D$6,'Ultima mCF Table'!$A$2:$A$92,0),MATCH('Ultima (Precision)'!$E138,'Ultima mCF Table'!$B$1:$D$1,0))*($F138*V$11)</f>
        <v>2371.1999999999998</v>
      </c>
      <c r="W138" s="174">
        <f>INDEX('Ultima mCF Table'!$B$2:$D$92,MATCH('Ultima (Precision)'!$D$6,'Ultima mCF Table'!$A$2:$A$92,0),MATCH('Ultima (Precision)'!$E138,'Ultima mCF Table'!$B$1:$D$1,0))*($F138*W$11)</f>
        <v>2496</v>
      </c>
      <c r="X138" s="174">
        <f>INDEX('Ultima mCF Table'!$B$2:$D$92,MATCH('Ultima (Precision)'!$D$6,'Ultima mCF Table'!$A$2:$A$92,0),MATCH('Ultima (Precision)'!$E138,'Ultima mCF Table'!$B$1:$D$1,0))*($F138*X$11)</f>
        <v>2620.8000000000002</v>
      </c>
      <c r="Y138" s="174">
        <f>INDEX('Ultima mCF Table'!$B$2:$D$92,MATCH('Ultima (Precision)'!$D$6,'Ultima mCF Table'!$A$2:$A$92,0),MATCH('Ultima (Precision)'!$E138,'Ultima mCF Table'!$B$1:$D$1,0))*($F138*Y$11)</f>
        <v>2745.6000000000004</v>
      </c>
      <c r="Z138" s="174">
        <f>INDEX('Ultima mCF Table'!$B$2:$D$92,MATCH('Ultima (Precision)'!$D$6,'Ultima mCF Table'!$A$2:$A$92,0),MATCH('Ultima (Precision)'!$E138,'Ultima mCF Table'!$B$1:$D$1,0))*($F138*Z$11)</f>
        <v>2870.3999999999996</v>
      </c>
      <c r="AA138" s="174">
        <f>INDEX('Ultima mCF Table'!$B$2:$D$92,MATCH('Ultima (Precision)'!$D$6,'Ultima mCF Table'!$A$2:$A$92,0),MATCH('Ultima (Precision)'!$E138,'Ultima mCF Table'!$B$1:$D$1,0))*($F138*AA$11)</f>
        <v>2995.2</v>
      </c>
      <c r="AB138" s="174">
        <f>INDEX('Ultima mCF Table'!$B$2:$D$92,MATCH('Ultima (Precision)'!$D$6,'Ultima mCF Table'!$A$2:$A$92,0),MATCH('Ultima (Precision)'!$E138,'Ultima mCF Table'!$B$1:$D$1,0))*($F138*AB$11)</f>
        <v>3120</v>
      </c>
      <c r="AC138" s="174">
        <f>INDEX('Ultima mCF Table'!$B$2:$D$92,MATCH('Ultima (Precision)'!$D$6,'Ultima mCF Table'!$A$2:$A$92,0),MATCH('Ultima (Precision)'!$E138,'Ultima mCF Table'!$B$1:$D$1,0))*($F138*AC$11)</f>
        <v>3244.8</v>
      </c>
      <c r="AD138" s="178">
        <f>INDEX('Ultima mCF Table'!$B$2:$D$92,MATCH('Ultima (Precision)'!$D$6,'Ultima mCF Table'!$A$2:$A$92,0),MATCH('Ultima (Precision)'!$E138,'Ultima mCF Table'!$B$1:$D$1,0))*($F138*AD$11)</f>
        <v>3369.6000000000004</v>
      </c>
    </row>
    <row r="139" spans="1:30" x14ac:dyDescent="0.2">
      <c r="A139" s="351">
        <v>6</v>
      </c>
      <c r="B139" s="351">
        <v>360</v>
      </c>
      <c r="C139" s="351">
        <v>655</v>
      </c>
      <c r="D139" s="351" t="s">
        <v>68</v>
      </c>
      <c r="E139" s="351" t="s">
        <v>72</v>
      </c>
      <c r="F139" s="352">
        <v>1661</v>
      </c>
      <c r="G139" s="353"/>
      <c r="H139" s="177">
        <f>INDEX('Ultima mCF Table'!$B$2:$D$92,MATCH('Ultima (Precision)'!$D$6,'Ultima mCF Table'!$A$2:$A$92,0),MATCH('Ultima (Precision)'!$E139,'Ultima mCF Table'!$B$1:$D$1,0))*($F139*H$11)</f>
        <v>830.5</v>
      </c>
      <c r="I139" s="174">
        <f>INDEX('Ultima mCF Table'!$B$2:$D$92,MATCH('Ultima (Precision)'!$D$6,'Ultima mCF Table'!$A$2:$A$92,0),MATCH('Ultima (Precision)'!$E139,'Ultima mCF Table'!$B$1:$D$1,0))*($F139*I$11)</f>
        <v>996.59999999999991</v>
      </c>
      <c r="J139" s="174">
        <f>INDEX('Ultima mCF Table'!$B$2:$D$92,MATCH('Ultima (Precision)'!$D$6,'Ultima mCF Table'!$A$2:$A$92,0),MATCH('Ultima (Precision)'!$E139,'Ultima mCF Table'!$B$1:$D$1,0))*($F139*J$11)</f>
        <v>1162.6999999999998</v>
      </c>
      <c r="K139" s="174">
        <f>INDEX('Ultima mCF Table'!$B$2:$D$92,MATCH('Ultima (Precision)'!$D$6,'Ultima mCF Table'!$A$2:$A$92,0),MATCH('Ultima (Precision)'!$E139,'Ultima mCF Table'!$B$1:$D$1,0))*($F139*K$11)</f>
        <v>1328.8000000000002</v>
      </c>
      <c r="L139" s="174">
        <f>INDEX('Ultima mCF Table'!$B$2:$D$92,MATCH('Ultima (Precision)'!$D$6,'Ultima mCF Table'!$A$2:$A$92,0),MATCH('Ultima (Precision)'!$E139,'Ultima mCF Table'!$B$1:$D$1,0))*($F139*L$11)</f>
        <v>1494.9</v>
      </c>
      <c r="M139" s="174">
        <f>INDEX('Ultima mCF Table'!$B$2:$D$92,MATCH('Ultima (Precision)'!$D$6,'Ultima mCF Table'!$A$2:$A$92,0),MATCH('Ultima (Precision)'!$E139,'Ultima mCF Table'!$B$1:$D$1,0))*($F139*M$11)</f>
        <v>1661</v>
      </c>
      <c r="N139" s="174">
        <f>INDEX('Ultima mCF Table'!$B$2:$D$92,MATCH('Ultima (Precision)'!$D$6,'Ultima mCF Table'!$A$2:$A$92,0),MATCH('Ultima (Precision)'!$E139,'Ultima mCF Table'!$B$1:$D$1,0))*($F139*N$11)</f>
        <v>1827.1000000000001</v>
      </c>
      <c r="O139" s="174">
        <f>INDEX('Ultima mCF Table'!$B$2:$D$92,MATCH('Ultima (Precision)'!$D$6,'Ultima mCF Table'!$A$2:$A$92,0),MATCH('Ultima (Precision)'!$E139,'Ultima mCF Table'!$B$1:$D$1,0))*($F139*O$11)</f>
        <v>1993.1999999999998</v>
      </c>
      <c r="P139" s="174">
        <f>INDEX('Ultima mCF Table'!$B$2:$D$92,MATCH('Ultima (Precision)'!$D$6,'Ultima mCF Table'!$A$2:$A$92,0),MATCH('Ultima (Precision)'!$E139,'Ultima mCF Table'!$B$1:$D$1,0))*($F139*P$11)</f>
        <v>2159.3000000000002</v>
      </c>
      <c r="Q139" s="174">
        <f>INDEX('Ultima mCF Table'!$B$2:$D$92,MATCH('Ultima (Precision)'!$D$6,'Ultima mCF Table'!$A$2:$A$92,0),MATCH('Ultima (Precision)'!$E139,'Ultima mCF Table'!$B$1:$D$1,0))*($F139*Q$11)</f>
        <v>2325.3999999999996</v>
      </c>
      <c r="R139" s="174">
        <f>INDEX('Ultima mCF Table'!$B$2:$D$92,MATCH('Ultima (Precision)'!$D$6,'Ultima mCF Table'!$A$2:$A$92,0),MATCH('Ultima (Precision)'!$E139,'Ultima mCF Table'!$B$1:$D$1,0))*($F139*R$11)</f>
        <v>2491.5</v>
      </c>
      <c r="S139" s="174">
        <f>INDEX('Ultima mCF Table'!$B$2:$D$92,MATCH('Ultima (Precision)'!$D$6,'Ultima mCF Table'!$A$2:$A$92,0),MATCH('Ultima (Precision)'!$E139,'Ultima mCF Table'!$B$1:$D$1,0))*($F139*S$11)</f>
        <v>2657.6000000000004</v>
      </c>
      <c r="T139" s="174">
        <f>INDEX('Ultima mCF Table'!$B$2:$D$92,MATCH('Ultima (Precision)'!$D$6,'Ultima mCF Table'!$A$2:$A$92,0),MATCH('Ultima (Precision)'!$E139,'Ultima mCF Table'!$B$1:$D$1,0))*($F139*T$11)</f>
        <v>2823.7</v>
      </c>
      <c r="U139" s="174">
        <f>INDEX('Ultima mCF Table'!$B$2:$D$92,MATCH('Ultima (Precision)'!$D$6,'Ultima mCF Table'!$A$2:$A$92,0),MATCH('Ultima (Precision)'!$E139,'Ultima mCF Table'!$B$1:$D$1,0))*($F139*U$11)</f>
        <v>2989.8</v>
      </c>
      <c r="V139" s="174">
        <f>INDEX('Ultima mCF Table'!$B$2:$D$92,MATCH('Ultima (Precision)'!$D$6,'Ultima mCF Table'!$A$2:$A$92,0),MATCH('Ultima (Precision)'!$E139,'Ultima mCF Table'!$B$1:$D$1,0))*($F139*V$11)</f>
        <v>3155.8999999999996</v>
      </c>
      <c r="W139" s="174">
        <f>INDEX('Ultima mCF Table'!$B$2:$D$92,MATCH('Ultima (Precision)'!$D$6,'Ultima mCF Table'!$A$2:$A$92,0),MATCH('Ultima (Precision)'!$E139,'Ultima mCF Table'!$B$1:$D$1,0))*($F139*W$11)</f>
        <v>3322</v>
      </c>
      <c r="X139" s="174">
        <f>INDEX('Ultima mCF Table'!$B$2:$D$92,MATCH('Ultima (Precision)'!$D$6,'Ultima mCF Table'!$A$2:$A$92,0),MATCH('Ultima (Precision)'!$E139,'Ultima mCF Table'!$B$1:$D$1,0))*($F139*X$11)</f>
        <v>3488.1000000000004</v>
      </c>
      <c r="Y139" s="174">
        <f>INDEX('Ultima mCF Table'!$B$2:$D$92,MATCH('Ultima (Precision)'!$D$6,'Ultima mCF Table'!$A$2:$A$92,0),MATCH('Ultima (Precision)'!$E139,'Ultima mCF Table'!$B$1:$D$1,0))*($F139*Y$11)</f>
        <v>3654.2000000000003</v>
      </c>
      <c r="Z139" s="174">
        <f>INDEX('Ultima mCF Table'!$B$2:$D$92,MATCH('Ultima (Precision)'!$D$6,'Ultima mCF Table'!$A$2:$A$92,0),MATCH('Ultima (Precision)'!$E139,'Ultima mCF Table'!$B$1:$D$1,0))*($F139*Z$11)</f>
        <v>3820.2999999999997</v>
      </c>
      <c r="AA139" s="174">
        <f>INDEX('Ultima mCF Table'!$B$2:$D$92,MATCH('Ultima (Precision)'!$D$6,'Ultima mCF Table'!$A$2:$A$92,0),MATCH('Ultima (Precision)'!$E139,'Ultima mCF Table'!$B$1:$D$1,0))*($F139*AA$11)</f>
        <v>3986.3999999999996</v>
      </c>
      <c r="AB139" s="174">
        <f>INDEX('Ultima mCF Table'!$B$2:$D$92,MATCH('Ultima (Precision)'!$D$6,'Ultima mCF Table'!$A$2:$A$92,0),MATCH('Ultima (Precision)'!$E139,'Ultima mCF Table'!$B$1:$D$1,0))*($F139*AB$11)</f>
        <v>4152.5</v>
      </c>
      <c r="AC139" s="174">
        <f>INDEX('Ultima mCF Table'!$B$2:$D$92,MATCH('Ultima (Precision)'!$D$6,'Ultima mCF Table'!$A$2:$A$92,0),MATCH('Ultima (Precision)'!$E139,'Ultima mCF Table'!$B$1:$D$1,0))*($F139*AC$11)</f>
        <v>4318.6000000000004</v>
      </c>
      <c r="AD139" s="178">
        <f>INDEX('Ultima mCF Table'!$B$2:$D$92,MATCH('Ultima (Precision)'!$D$6,'Ultima mCF Table'!$A$2:$A$92,0),MATCH('Ultima (Precision)'!$E139,'Ultima mCF Table'!$B$1:$D$1,0))*($F139*AD$11)</f>
        <v>4484.7000000000007</v>
      </c>
    </row>
    <row r="140" spans="1:30" x14ac:dyDescent="0.2">
      <c r="A140" s="351">
        <v>6</v>
      </c>
      <c r="B140" s="351">
        <v>433</v>
      </c>
      <c r="C140" s="351">
        <v>725</v>
      </c>
      <c r="D140" s="351" t="s">
        <v>65</v>
      </c>
      <c r="E140" s="351" t="s">
        <v>72</v>
      </c>
      <c r="F140" s="352">
        <v>734</v>
      </c>
      <c r="G140" s="353"/>
      <c r="H140" s="177">
        <f>INDEX('Ultima mCF Table'!$B$2:$D$92,MATCH('Ultima (Precision)'!$D$6,'Ultima mCF Table'!$A$2:$A$92,0),MATCH('Ultima (Precision)'!$E140,'Ultima mCF Table'!$B$1:$D$1,0))*($F140*H$11)</f>
        <v>367</v>
      </c>
      <c r="I140" s="174">
        <f>INDEX('Ultima mCF Table'!$B$2:$D$92,MATCH('Ultima (Precision)'!$D$6,'Ultima mCF Table'!$A$2:$A$92,0),MATCH('Ultima (Precision)'!$E140,'Ultima mCF Table'!$B$1:$D$1,0))*($F140*I$11)</f>
        <v>440.4</v>
      </c>
      <c r="J140" s="174">
        <f>INDEX('Ultima mCF Table'!$B$2:$D$92,MATCH('Ultima (Precision)'!$D$6,'Ultima mCF Table'!$A$2:$A$92,0),MATCH('Ultima (Precision)'!$E140,'Ultima mCF Table'!$B$1:$D$1,0))*($F140*J$11)</f>
        <v>513.79999999999995</v>
      </c>
      <c r="K140" s="174">
        <f>INDEX('Ultima mCF Table'!$B$2:$D$92,MATCH('Ultima (Precision)'!$D$6,'Ultima mCF Table'!$A$2:$A$92,0),MATCH('Ultima (Precision)'!$E140,'Ultima mCF Table'!$B$1:$D$1,0))*($F140*K$11)</f>
        <v>587.20000000000005</v>
      </c>
      <c r="L140" s="174">
        <f>INDEX('Ultima mCF Table'!$B$2:$D$92,MATCH('Ultima (Precision)'!$D$6,'Ultima mCF Table'!$A$2:$A$92,0),MATCH('Ultima (Precision)'!$E140,'Ultima mCF Table'!$B$1:$D$1,0))*($F140*L$11)</f>
        <v>660.6</v>
      </c>
      <c r="M140" s="174">
        <f>INDEX('Ultima mCF Table'!$B$2:$D$92,MATCH('Ultima (Precision)'!$D$6,'Ultima mCF Table'!$A$2:$A$92,0),MATCH('Ultima (Precision)'!$E140,'Ultima mCF Table'!$B$1:$D$1,0))*($F140*M$11)</f>
        <v>734</v>
      </c>
      <c r="N140" s="174">
        <f>INDEX('Ultima mCF Table'!$B$2:$D$92,MATCH('Ultima (Precision)'!$D$6,'Ultima mCF Table'!$A$2:$A$92,0),MATCH('Ultima (Precision)'!$E140,'Ultima mCF Table'!$B$1:$D$1,0))*($F140*N$11)</f>
        <v>807.40000000000009</v>
      </c>
      <c r="O140" s="174">
        <f>INDEX('Ultima mCF Table'!$B$2:$D$92,MATCH('Ultima (Precision)'!$D$6,'Ultima mCF Table'!$A$2:$A$92,0),MATCH('Ultima (Precision)'!$E140,'Ultima mCF Table'!$B$1:$D$1,0))*($F140*O$11)</f>
        <v>880.8</v>
      </c>
      <c r="P140" s="174">
        <f>INDEX('Ultima mCF Table'!$B$2:$D$92,MATCH('Ultima (Precision)'!$D$6,'Ultima mCF Table'!$A$2:$A$92,0),MATCH('Ultima (Precision)'!$E140,'Ultima mCF Table'!$B$1:$D$1,0))*($F140*P$11)</f>
        <v>954.2</v>
      </c>
      <c r="Q140" s="174">
        <f>INDEX('Ultima mCF Table'!$B$2:$D$92,MATCH('Ultima (Precision)'!$D$6,'Ultima mCF Table'!$A$2:$A$92,0),MATCH('Ultima (Precision)'!$E140,'Ultima mCF Table'!$B$1:$D$1,0))*($F140*Q$11)</f>
        <v>1027.5999999999999</v>
      </c>
      <c r="R140" s="174">
        <f>INDEX('Ultima mCF Table'!$B$2:$D$92,MATCH('Ultima (Precision)'!$D$6,'Ultima mCF Table'!$A$2:$A$92,0),MATCH('Ultima (Precision)'!$E140,'Ultima mCF Table'!$B$1:$D$1,0))*($F140*R$11)</f>
        <v>1101</v>
      </c>
      <c r="S140" s="174">
        <f>INDEX('Ultima mCF Table'!$B$2:$D$92,MATCH('Ultima (Precision)'!$D$6,'Ultima mCF Table'!$A$2:$A$92,0),MATCH('Ultima (Precision)'!$E140,'Ultima mCF Table'!$B$1:$D$1,0))*($F140*S$11)</f>
        <v>1174.4000000000001</v>
      </c>
      <c r="T140" s="174">
        <f>INDEX('Ultima mCF Table'!$B$2:$D$92,MATCH('Ultima (Precision)'!$D$6,'Ultima mCF Table'!$A$2:$A$92,0),MATCH('Ultima (Precision)'!$E140,'Ultima mCF Table'!$B$1:$D$1,0))*($F140*T$11)</f>
        <v>1247.8</v>
      </c>
      <c r="U140" s="174">
        <f>INDEX('Ultima mCF Table'!$B$2:$D$92,MATCH('Ultima (Precision)'!$D$6,'Ultima mCF Table'!$A$2:$A$92,0),MATCH('Ultima (Precision)'!$E140,'Ultima mCF Table'!$B$1:$D$1,0))*($F140*U$11)</f>
        <v>1321.2</v>
      </c>
      <c r="V140" s="174">
        <f>INDEX('Ultima mCF Table'!$B$2:$D$92,MATCH('Ultima (Precision)'!$D$6,'Ultima mCF Table'!$A$2:$A$92,0),MATCH('Ultima (Precision)'!$E140,'Ultima mCF Table'!$B$1:$D$1,0))*($F140*V$11)</f>
        <v>1394.6</v>
      </c>
      <c r="W140" s="174">
        <f>INDEX('Ultima mCF Table'!$B$2:$D$92,MATCH('Ultima (Precision)'!$D$6,'Ultima mCF Table'!$A$2:$A$92,0),MATCH('Ultima (Precision)'!$E140,'Ultima mCF Table'!$B$1:$D$1,0))*($F140*W$11)</f>
        <v>1468</v>
      </c>
      <c r="X140" s="174">
        <f>INDEX('Ultima mCF Table'!$B$2:$D$92,MATCH('Ultima (Precision)'!$D$6,'Ultima mCF Table'!$A$2:$A$92,0),MATCH('Ultima (Precision)'!$E140,'Ultima mCF Table'!$B$1:$D$1,0))*($F140*X$11)</f>
        <v>1541.4</v>
      </c>
      <c r="Y140" s="174">
        <f>INDEX('Ultima mCF Table'!$B$2:$D$92,MATCH('Ultima (Precision)'!$D$6,'Ultima mCF Table'!$A$2:$A$92,0),MATCH('Ultima (Precision)'!$E140,'Ultima mCF Table'!$B$1:$D$1,0))*($F140*Y$11)</f>
        <v>1614.8000000000002</v>
      </c>
      <c r="Z140" s="174">
        <f>INDEX('Ultima mCF Table'!$B$2:$D$92,MATCH('Ultima (Precision)'!$D$6,'Ultima mCF Table'!$A$2:$A$92,0),MATCH('Ultima (Precision)'!$E140,'Ultima mCF Table'!$B$1:$D$1,0))*($F140*Z$11)</f>
        <v>1688.1999999999998</v>
      </c>
      <c r="AA140" s="174">
        <f>INDEX('Ultima mCF Table'!$B$2:$D$92,MATCH('Ultima (Precision)'!$D$6,'Ultima mCF Table'!$A$2:$A$92,0),MATCH('Ultima (Precision)'!$E140,'Ultima mCF Table'!$B$1:$D$1,0))*($F140*AA$11)</f>
        <v>1761.6</v>
      </c>
      <c r="AB140" s="174">
        <f>INDEX('Ultima mCF Table'!$B$2:$D$92,MATCH('Ultima (Precision)'!$D$6,'Ultima mCF Table'!$A$2:$A$92,0),MATCH('Ultima (Precision)'!$E140,'Ultima mCF Table'!$B$1:$D$1,0))*($F140*AB$11)</f>
        <v>1835</v>
      </c>
      <c r="AC140" s="174">
        <f>INDEX('Ultima mCF Table'!$B$2:$D$92,MATCH('Ultima (Precision)'!$D$6,'Ultima mCF Table'!$A$2:$A$92,0),MATCH('Ultima (Precision)'!$E140,'Ultima mCF Table'!$B$1:$D$1,0))*($F140*AC$11)</f>
        <v>1908.4</v>
      </c>
      <c r="AD140" s="178">
        <f>INDEX('Ultima mCF Table'!$B$2:$D$92,MATCH('Ultima (Precision)'!$D$6,'Ultima mCF Table'!$A$2:$A$92,0),MATCH('Ultima (Precision)'!$E140,'Ultima mCF Table'!$B$1:$D$1,0))*($F140*AD$11)</f>
        <v>1981.8000000000002</v>
      </c>
    </row>
    <row r="141" spans="1:30" x14ac:dyDescent="0.2">
      <c r="A141" s="351">
        <v>6</v>
      </c>
      <c r="B141" s="351">
        <v>433</v>
      </c>
      <c r="C141" s="351">
        <v>725</v>
      </c>
      <c r="D141" s="351" t="s">
        <v>66</v>
      </c>
      <c r="E141" s="351" t="s">
        <v>72</v>
      </c>
      <c r="F141" s="352">
        <v>944</v>
      </c>
      <c r="G141" s="353"/>
      <c r="H141" s="177">
        <f>INDEX('Ultima mCF Table'!$B$2:$D$92,MATCH('Ultima (Precision)'!$D$6,'Ultima mCF Table'!$A$2:$A$92,0),MATCH('Ultima (Precision)'!$E141,'Ultima mCF Table'!$B$1:$D$1,0))*($F141*H$11)</f>
        <v>472</v>
      </c>
      <c r="I141" s="174">
        <f>INDEX('Ultima mCF Table'!$B$2:$D$92,MATCH('Ultima (Precision)'!$D$6,'Ultima mCF Table'!$A$2:$A$92,0),MATCH('Ultima (Precision)'!$E141,'Ultima mCF Table'!$B$1:$D$1,0))*($F141*I$11)</f>
        <v>566.4</v>
      </c>
      <c r="J141" s="174">
        <f>INDEX('Ultima mCF Table'!$B$2:$D$92,MATCH('Ultima (Precision)'!$D$6,'Ultima mCF Table'!$A$2:$A$92,0),MATCH('Ultima (Precision)'!$E141,'Ultima mCF Table'!$B$1:$D$1,0))*($F141*J$11)</f>
        <v>660.8</v>
      </c>
      <c r="K141" s="174">
        <f>INDEX('Ultima mCF Table'!$B$2:$D$92,MATCH('Ultima (Precision)'!$D$6,'Ultima mCF Table'!$A$2:$A$92,0),MATCH('Ultima (Precision)'!$E141,'Ultima mCF Table'!$B$1:$D$1,0))*($F141*K$11)</f>
        <v>755.2</v>
      </c>
      <c r="L141" s="174">
        <f>INDEX('Ultima mCF Table'!$B$2:$D$92,MATCH('Ultima (Precision)'!$D$6,'Ultima mCF Table'!$A$2:$A$92,0),MATCH('Ultima (Precision)'!$E141,'Ultima mCF Table'!$B$1:$D$1,0))*($F141*L$11)</f>
        <v>849.6</v>
      </c>
      <c r="M141" s="174">
        <f>INDEX('Ultima mCF Table'!$B$2:$D$92,MATCH('Ultima (Precision)'!$D$6,'Ultima mCF Table'!$A$2:$A$92,0),MATCH('Ultima (Precision)'!$E141,'Ultima mCF Table'!$B$1:$D$1,0))*($F141*M$11)</f>
        <v>944</v>
      </c>
      <c r="N141" s="174">
        <f>INDEX('Ultima mCF Table'!$B$2:$D$92,MATCH('Ultima (Precision)'!$D$6,'Ultima mCF Table'!$A$2:$A$92,0),MATCH('Ultima (Precision)'!$E141,'Ultima mCF Table'!$B$1:$D$1,0))*($F141*N$11)</f>
        <v>1038.4000000000001</v>
      </c>
      <c r="O141" s="174">
        <f>INDEX('Ultima mCF Table'!$B$2:$D$92,MATCH('Ultima (Precision)'!$D$6,'Ultima mCF Table'!$A$2:$A$92,0),MATCH('Ultima (Precision)'!$E141,'Ultima mCF Table'!$B$1:$D$1,0))*($F141*O$11)</f>
        <v>1132.8</v>
      </c>
      <c r="P141" s="174">
        <f>INDEX('Ultima mCF Table'!$B$2:$D$92,MATCH('Ultima (Precision)'!$D$6,'Ultima mCF Table'!$A$2:$A$92,0),MATCH('Ultima (Precision)'!$E141,'Ultima mCF Table'!$B$1:$D$1,0))*($F141*P$11)</f>
        <v>1227.2</v>
      </c>
      <c r="Q141" s="174">
        <f>INDEX('Ultima mCF Table'!$B$2:$D$92,MATCH('Ultima (Precision)'!$D$6,'Ultima mCF Table'!$A$2:$A$92,0),MATCH('Ultima (Precision)'!$E141,'Ultima mCF Table'!$B$1:$D$1,0))*($F141*Q$11)</f>
        <v>1321.6</v>
      </c>
      <c r="R141" s="174">
        <f>INDEX('Ultima mCF Table'!$B$2:$D$92,MATCH('Ultima (Precision)'!$D$6,'Ultima mCF Table'!$A$2:$A$92,0),MATCH('Ultima (Precision)'!$E141,'Ultima mCF Table'!$B$1:$D$1,0))*($F141*R$11)</f>
        <v>1416</v>
      </c>
      <c r="S141" s="174">
        <f>INDEX('Ultima mCF Table'!$B$2:$D$92,MATCH('Ultima (Precision)'!$D$6,'Ultima mCF Table'!$A$2:$A$92,0),MATCH('Ultima (Precision)'!$E141,'Ultima mCF Table'!$B$1:$D$1,0))*($F141*S$11)</f>
        <v>1510.4</v>
      </c>
      <c r="T141" s="174">
        <f>INDEX('Ultima mCF Table'!$B$2:$D$92,MATCH('Ultima (Precision)'!$D$6,'Ultima mCF Table'!$A$2:$A$92,0),MATCH('Ultima (Precision)'!$E141,'Ultima mCF Table'!$B$1:$D$1,0))*($F141*T$11)</f>
        <v>1604.8</v>
      </c>
      <c r="U141" s="174">
        <f>INDEX('Ultima mCF Table'!$B$2:$D$92,MATCH('Ultima (Precision)'!$D$6,'Ultima mCF Table'!$A$2:$A$92,0),MATCH('Ultima (Precision)'!$E141,'Ultima mCF Table'!$B$1:$D$1,0))*($F141*U$11)</f>
        <v>1699.2</v>
      </c>
      <c r="V141" s="174">
        <f>INDEX('Ultima mCF Table'!$B$2:$D$92,MATCH('Ultima (Precision)'!$D$6,'Ultima mCF Table'!$A$2:$A$92,0),MATCH('Ultima (Precision)'!$E141,'Ultima mCF Table'!$B$1:$D$1,0))*($F141*V$11)</f>
        <v>1793.6</v>
      </c>
      <c r="W141" s="174">
        <f>INDEX('Ultima mCF Table'!$B$2:$D$92,MATCH('Ultima (Precision)'!$D$6,'Ultima mCF Table'!$A$2:$A$92,0),MATCH('Ultima (Precision)'!$E141,'Ultima mCF Table'!$B$1:$D$1,0))*($F141*W$11)</f>
        <v>1888</v>
      </c>
      <c r="X141" s="174">
        <f>INDEX('Ultima mCF Table'!$B$2:$D$92,MATCH('Ultima (Precision)'!$D$6,'Ultima mCF Table'!$A$2:$A$92,0),MATCH('Ultima (Precision)'!$E141,'Ultima mCF Table'!$B$1:$D$1,0))*($F141*X$11)</f>
        <v>1982.4</v>
      </c>
      <c r="Y141" s="174">
        <f>INDEX('Ultima mCF Table'!$B$2:$D$92,MATCH('Ultima (Precision)'!$D$6,'Ultima mCF Table'!$A$2:$A$92,0),MATCH('Ultima (Precision)'!$E141,'Ultima mCF Table'!$B$1:$D$1,0))*($F141*Y$11)</f>
        <v>2076.8000000000002</v>
      </c>
      <c r="Z141" s="174">
        <f>INDEX('Ultima mCF Table'!$B$2:$D$92,MATCH('Ultima (Precision)'!$D$6,'Ultima mCF Table'!$A$2:$A$92,0),MATCH('Ultima (Precision)'!$E141,'Ultima mCF Table'!$B$1:$D$1,0))*($F141*Z$11)</f>
        <v>2171.1999999999998</v>
      </c>
      <c r="AA141" s="174">
        <f>INDEX('Ultima mCF Table'!$B$2:$D$92,MATCH('Ultima (Precision)'!$D$6,'Ultima mCF Table'!$A$2:$A$92,0),MATCH('Ultima (Precision)'!$E141,'Ultima mCF Table'!$B$1:$D$1,0))*($F141*AA$11)</f>
        <v>2265.6</v>
      </c>
      <c r="AB141" s="174">
        <f>INDEX('Ultima mCF Table'!$B$2:$D$92,MATCH('Ultima (Precision)'!$D$6,'Ultima mCF Table'!$A$2:$A$92,0),MATCH('Ultima (Precision)'!$E141,'Ultima mCF Table'!$B$1:$D$1,0))*($F141*AB$11)</f>
        <v>2360</v>
      </c>
      <c r="AC141" s="174">
        <f>INDEX('Ultima mCF Table'!$B$2:$D$92,MATCH('Ultima (Precision)'!$D$6,'Ultima mCF Table'!$A$2:$A$92,0),MATCH('Ultima (Precision)'!$E141,'Ultima mCF Table'!$B$1:$D$1,0))*($F141*AC$11)</f>
        <v>2454.4</v>
      </c>
      <c r="AD141" s="178">
        <f>INDEX('Ultima mCF Table'!$B$2:$D$92,MATCH('Ultima (Precision)'!$D$6,'Ultima mCF Table'!$A$2:$A$92,0),MATCH('Ultima (Precision)'!$E141,'Ultima mCF Table'!$B$1:$D$1,0))*($F141*AD$11)</f>
        <v>2548.8000000000002</v>
      </c>
    </row>
    <row r="142" spans="1:30" x14ac:dyDescent="0.2">
      <c r="A142" s="351">
        <v>6</v>
      </c>
      <c r="B142" s="351">
        <v>433</v>
      </c>
      <c r="C142" s="351">
        <v>725</v>
      </c>
      <c r="D142" s="351" t="s">
        <v>67</v>
      </c>
      <c r="E142" s="351" t="s">
        <v>72</v>
      </c>
      <c r="F142" s="352">
        <v>1438</v>
      </c>
      <c r="G142" s="353"/>
      <c r="H142" s="177">
        <f>INDEX('Ultima mCF Table'!$B$2:$D$92,MATCH('Ultima (Precision)'!$D$6,'Ultima mCF Table'!$A$2:$A$92,0),MATCH('Ultima (Precision)'!$E142,'Ultima mCF Table'!$B$1:$D$1,0))*($F142*H$11)</f>
        <v>719</v>
      </c>
      <c r="I142" s="174">
        <f>INDEX('Ultima mCF Table'!$B$2:$D$92,MATCH('Ultima (Precision)'!$D$6,'Ultima mCF Table'!$A$2:$A$92,0),MATCH('Ultima (Precision)'!$E142,'Ultima mCF Table'!$B$1:$D$1,0))*($F142*I$11)</f>
        <v>862.8</v>
      </c>
      <c r="J142" s="174">
        <f>INDEX('Ultima mCF Table'!$B$2:$D$92,MATCH('Ultima (Precision)'!$D$6,'Ultima mCF Table'!$A$2:$A$92,0),MATCH('Ultima (Precision)'!$E142,'Ultima mCF Table'!$B$1:$D$1,0))*($F142*J$11)</f>
        <v>1006.5999999999999</v>
      </c>
      <c r="K142" s="174">
        <f>INDEX('Ultima mCF Table'!$B$2:$D$92,MATCH('Ultima (Precision)'!$D$6,'Ultima mCF Table'!$A$2:$A$92,0),MATCH('Ultima (Precision)'!$E142,'Ultima mCF Table'!$B$1:$D$1,0))*($F142*K$11)</f>
        <v>1150.4000000000001</v>
      </c>
      <c r="L142" s="174">
        <f>INDEX('Ultima mCF Table'!$B$2:$D$92,MATCH('Ultima (Precision)'!$D$6,'Ultima mCF Table'!$A$2:$A$92,0),MATCH('Ultima (Precision)'!$E142,'Ultima mCF Table'!$B$1:$D$1,0))*($F142*L$11)</f>
        <v>1294.2</v>
      </c>
      <c r="M142" s="174">
        <f>INDEX('Ultima mCF Table'!$B$2:$D$92,MATCH('Ultima (Precision)'!$D$6,'Ultima mCF Table'!$A$2:$A$92,0),MATCH('Ultima (Precision)'!$E142,'Ultima mCF Table'!$B$1:$D$1,0))*($F142*M$11)</f>
        <v>1438</v>
      </c>
      <c r="N142" s="174">
        <f>INDEX('Ultima mCF Table'!$B$2:$D$92,MATCH('Ultima (Precision)'!$D$6,'Ultima mCF Table'!$A$2:$A$92,0),MATCH('Ultima (Precision)'!$E142,'Ultima mCF Table'!$B$1:$D$1,0))*($F142*N$11)</f>
        <v>1581.8000000000002</v>
      </c>
      <c r="O142" s="174">
        <f>INDEX('Ultima mCF Table'!$B$2:$D$92,MATCH('Ultima (Precision)'!$D$6,'Ultima mCF Table'!$A$2:$A$92,0),MATCH('Ultima (Precision)'!$E142,'Ultima mCF Table'!$B$1:$D$1,0))*($F142*O$11)</f>
        <v>1725.6</v>
      </c>
      <c r="P142" s="174">
        <f>INDEX('Ultima mCF Table'!$B$2:$D$92,MATCH('Ultima (Precision)'!$D$6,'Ultima mCF Table'!$A$2:$A$92,0),MATCH('Ultima (Precision)'!$E142,'Ultima mCF Table'!$B$1:$D$1,0))*($F142*P$11)</f>
        <v>1869.4</v>
      </c>
      <c r="Q142" s="174">
        <f>INDEX('Ultima mCF Table'!$B$2:$D$92,MATCH('Ultima (Precision)'!$D$6,'Ultima mCF Table'!$A$2:$A$92,0),MATCH('Ultima (Precision)'!$E142,'Ultima mCF Table'!$B$1:$D$1,0))*($F142*Q$11)</f>
        <v>2013.1999999999998</v>
      </c>
      <c r="R142" s="174">
        <f>INDEX('Ultima mCF Table'!$B$2:$D$92,MATCH('Ultima (Precision)'!$D$6,'Ultima mCF Table'!$A$2:$A$92,0),MATCH('Ultima (Precision)'!$E142,'Ultima mCF Table'!$B$1:$D$1,0))*($F142*R$11)</f>
        <v>2157</v>
      </c>
      <c r="S142" s="174">
        <f>INDEX('Ultima mCF Table'!$B$2:$D$92,MATCH('Ultima (Precision)'!$D$6,'Ultima mCF Table'!$A$2:$A$92,0),MATCH('Ultima (Precision)'!$E142,'Ultima mCF Table'!$B$1:$D$1,0))*($F142*S$11)</f>
        <v>2300.8000000000002</v>
      </c>
      <c r="T142" s="174">
        <f>INDEX('Ultima mCF Table'!$B$2:$D$92,MATCH('Ultima (Precision)'!$D$6,'Ultima mCF Table'!$A$2:$A$92,0),MATCH('Ultima (Precision)'!$E142,'Ultima mCF Table'!$B$1:$D$1,0))*($F142*T$11)</f>
        <v>2444.6</v>
      </c>
      <c r="U142" s="174">
        <f>INDEX('Ultima mCF Table'!$B$2:$D$92,MATCH('Ultima (Precision)'!$D$6,'Ultima mCF Table'!$A$2:$A$92,0),MATCH('Ultima (Precision)'!$E142,'Ultima mCF Table'!$B$1:$D$1,0))*($F142*U$11)</f>
        <v>2588.4</v>
      </c>
      <c r="V142" s="174">
        <f>INDEX('Ultima mCF Table'!$B$2:$D$92,MATCH('Ultima (Precision)'!$D$6,'Ultima mCF Table'!$A$2:$A$92,0),MATCH('Ultima (Precision)'!$E142,'Ultima mCF Table'!$B$1:$D$1,0))*($F142*V$11)</f>
        <v>2732.2</v>
      </c>
      <c r="W142" s="174">
        <f>INDEX('Ultima mCF Table'!$B$2:$D$92,MATCH('Ultima (Precision)'!$D$6,'Ultima mCF Table'!$A$2:$A$92,0),MATCH('Ultima (Precision)'!$E142,'Ultima mCF Table'!$B$1:$D$1,0))*($F142*W$11)</f>
        <v>2876</v>
      </c>
      <c r="X142" s="174">
        <f>INDEX('Ultima mCF Table'!$B$2:$D$92,MATCH('Ultima (Precision)'!$D$6,'Ultima mCF Table'!$A$2:$A$92,0),MATCH('Ultima (Precision)'!$E142,'Ultima mCF Table'!$B$1:$D$1,0))*($F142*X$11)</f>
        <v>3019.8</v>
      </c>
      <c r="Y142" s="174">
        <f>INDEX('Ultima mCF Table'!$B$2:$D$92,MATCH('Ultima (Precision)'!$D$6,'Ultima mCF Table'!$A$2:$A$92,0),MATCH('Ultima (Precision)'!$E142,'Ultima mCF Table'!$B$1:$D$1,0))*($F142*Y$11)</f>
        <v>3163.6000000000004</v>
      </c>
      <c r="Z142" s="174">
        <f>INDEX('Ultima mCF Table'!$B$2:$D$92,MATCH('Ultima (Precision)'!$D$6,'Ultima mCF Table'!$A$2:$A$92,0),MATCH('Ultima (Precision)'!$E142,'Ultima mCF Table'!$B$1:$D$1,0))*($F142*Z$11)</f>
        <v>3307.3999999999996</v>
      </c>
      <c r="AA142" s="174">
        <f>INDEX('Ultima mCF Table'!$B$2:$D$92,MATCH('Ultima (Precision)'!$D$6,'Ultima mCF Table'!$A$2:$A$92,0),MATCH('Ultima (Precision)'!$E142,'Ultima mCF Table'!$B$1:$D$1,0))*($F142*AA$11)</f>
        <v>3451.2</v>
      </c>
      <c r="AB142" s="174">
        <f>INDEX('Ultima mCF Table'!$B$2:$D$92,MATCH('Ultima (Precision)'!$D$6,'Ultima mCF Table'!$A$2:$A$92,0),MATCH('Ultima (Precision)'!$E142,'Ultima mCF Table'!$B$1:$D$1,0))*($F142*AB$11)</f>
        <v>3595</v>
      </c>
      <c r="AC142" s="174">
        <f>INDEX('Ultima mCF Table'!$B$2:$D$92,MATCH('Ultima (Precision)'!$D$6,'Ultima mCF Table'!$A$2:$A$92,0),MATCH('Ultima (Precision)'!$E142,'Ultima mCF Table'!$B$1:$D$1,0))*($F142*AC$11)</f>
        <v>3738.8</v>
      </c>
      <c r="AD142" s="178">
        <f>INDEX('Ultima mCF Table'!$B$2:$D$92,MATCH('Ultima (Precision)'!$D$6,'Ultima mCF Table'!$A$2:$A$92,0),MATCH('Ultima (Precision)'!$E142,'Ultima mCF Table'!$B$1:$D$1,0))*($F142*AD$11)</f>
        <v>3882.6000000000004</v>
      </c>
    </row>
    <row r="143" spans="1:30" x14ac:dyDescent="0.2">
      <c r="A143" s="351">
        <v>6</v>
      </c>
      <c r="B143" s="351">
        <v>433</v>
      </c>
      <c r="C143" s="351">
        <v>725</v>
      </c>
      <c r="D143" s="351" t="s">
        <v>68</v>
      </c>
      <c r="E143" s="351" t="s">
        <v>72</v>
      </c>
      <c r="F143" s="352">
        <v>1895</v>
      </c>
      <c r="G143" s="353"/>
      <c r="H143" s="177">
        <f>INDEX('Ultima mCF Table'!$B$2:$D$92,MATCH('Ultima (Precision)'!$D$6,'Ultima mCF Table'!$A$2:$A$92,0),MATCH('Ultima (Precision)'!$E143,'Ultima mCF Table'!$B$1:$D$1,0))*($F143*H$11)</f>
        <v>947.5</v>
      </c>
      <c r="I143" s="174">
        <f>INDEX('Ultima mCF Table'!$B$2:$D$92,MATCH('Ultima (Precision)'!$D$6,'Ultima mCF Table'!$A$2:$A$92,0),MATCH('Ultima (Precision)'!$E143,'Ultima mCF Table'!$B$1:$D$1,0))*($F143*I$11)</f>
        <v>1137</v>
      </c>
      <c r="J143" s="174">
        <f>INDEX('Ultima mCF Table'!$B$2:$D$92,MATCH('Ultima (Precision)'!$D$6,'Ultima mCF Table'!$A$2:$A$92,0),MATCH('Ultima (Precision)'!$E143,'Ultima mCF Table'!$B$1:$D$1,0))*($F143*J$11)</f>
        <v>1326.5</v>
      </c>
      <c r="K143" s="174">
        <f>INDEX('Ultima mCF Table'!$B$2:$D$92,MATCH('Ultima (Precision)'!$D$6,'Ultima mCF Table'!$A$2:$A$92,0),MATCH('Ultima (Precision)'!$E143,'Ultima mCF Table'!$B$1:$D$1,0))*($F143*K$11)</f>
        <v>1516</v>
      </c>
      <c r="L143" s="174">
        <f>INDEX('Ultima mCF Table'!$B$2:$D$92,MATCH('Ultima (Precision)'!$D$6,'Ultima mCF Table'!$A$2:$A$92,0),MATCH('Ultima (Precision)'!$E143,'Ultima mCF Table'!$B$1:$D$1,0))*($F143*L$11)</f>
        <v>1705.5</v>
      </c>
      <c r="M143" s="174">
        <f>INDEX('Ultima mCF Table'!$B$2:$D$92,MATCH('Ultima (Precision)'!$D$6,'Ultima mCF Table'!$A$2:$A$92,0),MATCH('Ultima (Precision)'!$E143,'Ultima mCF Table'!$B$1:$D$1,0))*($F143*M$11)</f>
        <v>1895</v>
      </c>
      <c r="N143" s="174">
        <f>INDEX('Ultima mCF Table'!$B$2:$D$92,MATCH('Ultima (Precision)'!$D$6,'Ultima mCF Table'!$A$2:$A$92,0),MATCH('Ultima (Precision)'!$E143,'Ultima mCF Table'!$B$1:$D$1,0))*($F143*N$11)</f>
        <v>2084.5</v>
      </c>
      <c r="O143" s="174">
        <f>INDEX('Ultima mCF Table'!$B$2:$D$92,MATCH('Ultima (Precision)'!$D$6,'Ultima mCF Table'!$A$2:$A$92,0),MATCH('Ultima (Precision)'!$E143,'Ultima mCF Table'!$B$1:$D$1,0))*($F143*O$11)</f>
        <v>2274</v>
      </c>
      <c r="P143" s="174">
        <f>INDEX('Ultima mCF Table'!$B$2:$D$92,MATCH('Ultima (Precision)'!$D$6,'Ultima mCF Table'!$A$2:$A$92,0),MATCH('Ultima (Precision)'!$E143,'Ultima mCF Table'!$B$1:$D$1,0))*($F143*P$11)</f>
        <v>2463.5</v>
      </c>
      <c r="Q143" s="174">
        <f>INDEX('Ultima mCF Table'!$B$2:$D$92,MATCH('Ultima (Precision)'!$D$6,'Ultima mCF Table'!$A$2:$A$92,0),MATCH('Ultima (Precision)'!$E143,'Ultima mCF Table'!$B$1:$D$1,0))*($F143*Q$11)</f>
        <v>2653</v>
      </c>
      <c r="R143" s="174">
        <f>INDEX('Ultima mCF Table'!$B$2:$D$92,MATCH('Ultima (Precision)'!$D$6,'Ultima mCF Table'!$A$2:$A$92,0),MATCH('Ultima (Precision)'!$E143,'Ultima mCF Table'!$B$1:$D$1,0))*($F143*R$11)</f>
        <v>2842.5</v>
      </c>
      <c r="S143" s="174">
        <f>INDEX('Ultima mCF Table'!$B$2:$D$92,MATCH('Ultima (Precision)'!$D$6,'Ultima mCF Table'!$A$2:$A$92,0),MATCH('Ultima (Precision)'!$E143,'Ultima mCF Table'!$B$1:$D$1,0))*($F143*S$11)</f>
        <v>3032</v>
      </c>
      <c r="T143" s="174">
        <f>INDEX('Ultima mCF Table'!$B$2:$D$92,MATCH('Ultima (Precision)'!$D$6,'Ultima mCF Table'!$A$2:$A$92,0),MATCH('Ultima (Precision)'!$E143,'Ultima mCF Table'!$B$1:$D$1,0))*($F143*T$11)</f>
        <v>3221.5</v>
      </c>
      <c r="U143" s="174">
        <f>INDEX('Ultima mCF Table'!$B$2:$D$92,MATCH('Ultima (Precision)'!$D$6,'Ultima mCF Table'!$A$2:$A$92,0),MATCH('Ultima (Precision)'!$E143,'Ultima mCF Table'!$B$1:$D$1,0))*($F143*U$11)</f>
        <v>3411</v>
      </c>
      <c r="V143" s="174">
        <f>INDEX('Ultima mCF Table'!$B$2:$D$92,MATCH('Ultima (Precision)'!$D$6,'Ultima mCF Table'!$A$2:$A$92,0),MATCH('Ultima (Precision)'!$E143,'Ultima mCF Table'!$B$1:$D$1,0))*($F143*V$11)</f>
        <v>3600.5</v>
      </c>
      <c r="W143" s="174">
        <f>INDEX('Ultima mCF Table'!$B$2:$D$92,MATCH('Ultima (Precision)'!$D$6,'Ultima mCF Table'!$A$2:$A$92,0),MATCH('Ultima (Precision)'!$E143,'Ultima mCF Table'!$B$1:$D$1,0))*($F143*W$11)</f>
        <v>3790</v>
      </c>
      <c r="X143" s="174">
        <f>INDEX('Ultima mCF Table'!$B$2:$D$92,MATCH('Ultima (Precision)'!$D$6,'Ultima mCF Table'!$A$2:$A$92,0),MATCH('Ultima (Precision)'!$E143,'Ultima mCF Table'!$B$1:$D$1,0))*($F143*X$11)</f>
        <v>3979.5</v>
      </c>
      <c r="Y143" s="174">
        <f>INDEX('Ultima mCF Table'!$B$2:$D$92,MATCH('Ultima (Precision)'!$D$6,'Ultima mCF Table'!$A$2:$A$92,0),MATCH('Ultima (Precision)'!$E143,'Ultima mCF Table'!$B$1:$D$1,0))*($F143*Y$11)</f>
        <v>4169</v>
      </c>
      <c r="Z143" s="174">
        <f>INDEX('Ultima mCF Table'!$B$2:$D$92,MATCH('Ultima (Precision)'!$D$6,'Ultima mCF Table'!$A$2:$A$92,0),MATCH('Ultima (Precision)'!$E143,'Ultima mCF Table'!$B$1:$D$1,0))*($F143*Z$11)</f>
        <v>4358.5</v>
      </c>
      <c r="AA143" s="174">
        <f>INDEX('Ultima mCF Table'!$B$2:$D$92,MATCH('Ultima (Precision)'!$D$6,'Ultima mCF Table'!$A$2:$A$92,0),MATCH('Ultima (Precision)'!$E143,'Ultima mCF Table'!$B$1:$D$1,0))*($F143*AA$11)</f>
        <v>4548</v>
      </c>
      <c r="AB143" s="174">
        <f>INDEX('Ultima mCF Table'!$B$2:$D$92,MATCH('Ultima (Precision)'!$D$6,'Ultima mCF Table'!$A$2:$A$92,0),MATCH('Ultima (Precision)'!$E143,'Ultima mCF Table'!$B$1:$D$1,0))*($F143*AB$11)</f>
        <v>4737.5</v>
      </c>
      <c r="AC143" s="174">
        <f>INDEX('Ultima mCF Table'!$B$2:$D$92,MATCH('Ultima (Precision)'!$D$6,'Ultima mCF Table'!$A$2:$A$92,0),MATCH('Ultima (Precision)'!$E143,'Ultima mCF Table'!$B$1:$D$1,0))*($F143*AC$11)</f>
        <v>4927</v>
      </c>
      <c r="AD143" s="178">
        <f>INDEX('Ultima mCF Table'!$B$2:$D$92,MATCH('Ultima (Precision)'!$D$6,'Ultima mCF Table'!$A$2:$A$92,0),MATCH('Ultima (Precision)'!$E143,'Ultima mCF Table'!$B$1:$D$1,0))*($F143*AD$11)</f>
        <v>5116.5</v>
      </c>
    </row>
    <row r="144" spans="1:30" x14ac:dyDescent="0.2">
      <c r="A144" s="351">
        <v>6</v>
      </c>
      <c r="B144" s="351">
        <v>505</v>
      </c>
      <c r="C144" s="351">
        <v>795</v>
      </c>
      <c r="D144" s="351" t="s">
        <v>65</v>
      </c>
      <c r="E144" s="351" t="s">
        <v>72</v>
      </c>
      <c r="F144" s="352">
        <v>833</v>
      </c>
      <c r="G144" s="353"/>
      <c r="H144" s="177">
        <f>INDEX('Ultima mCF Table'!$B$2:$D$92,MATCH('Ultima (Precision)'!$D$6,'Ultima mCF Table'!$A$2:$A$92,0),MATCH('Ultima (Precision)'!$E144,'Ultima mCF Table'!$B$1:$D$1,0))*($F144*H$11)</f>
        <v>416.5</v>
      </c>
      <c r="I144" s="174">
        <f>INDEX('Ultima mCF Table'!$B$2:$D$92,MATCH('Ultima (Precision)'!$D$6,'Ultima mCF Table'!$A$2:$A$92,0),MATCH('Ultima (Precision)'!$E144,'Ultima mCF Table'!$B$1:$D$1,0))*($F144*I$11)</f>
        <v>499.79999999999995</v>
      </c>
      <c r="J144" s="174">
        <f>INDEX('Ultima mCF Table'!$B$2:$D$92,MATCH('Ultima (Precision)'!$D$6,'Ultima mCF Table'!$A$2:$A$92,0),MATCH('Ultima (Precision)'!$E144,'Ultima mCF Table'!$B$1:$D$1,0))*($F144*J$11)</f>
        <v>583.09999999999991</v>
      </c>
      <c r="K144" s="174">
        <f>INDEX('Ultima mCF Table'!$B$2:$D$92,MATCH('Ultima (Precision)'!$D$6,'Ultima mCF Table'!$A$2:$A$92,0),MATCH('Ultima (Precision)'!$E144,'Ultima mCF Table'!$B$1:$D$1,0))*($F144*K$11)</f>
        <v>666.40000000000009</v>
      </c>
      <c r="L144" s="174">
        <f>INDEX('Ultima mCF Table'!$B$2:$D$92,MATCH('Ultima (Precision)'!$D$6,'Ultima mCF Table'!$A$2:$A$92,0),MATCH('Ultima (Precision)'!$E144,'Ultima mCF Table'!$B$1:$D$1,0))*($F144*L$11)</f>
        <v>749.7</v>
      </c>
      <c r="M144" s="174">
        <f>INDEX('Ultima mCF Table'!$B$2:$D$92,MATCH('Ultima (Precision)'!$D$6,'Ultima mCF Table'!$A$2:$A$92,0),MATCH('Ultima (Precision)'!$E144,'Ultima mCF Table'!$B$1:$D$1,0))*($F144*M$11)</f>
        <v>833</v>
      </c>
      <c r="N144" s="174">
        <f>INDEX('Ultima mCF Table'!$B$2:$D$92,MATCH('Ultima (Precision)'!$D$6,'Ultima mCF Table'!$A$2:$A$92,0),MATCH('Ultima (Precision)'!$E144,'Ultima mCF Table'!$B$1:$D$1,0))*($F144*N$11)</f>
        <v>916.30000000000007</v>
      </c>
      <c r="O144" s="174">
        <f>INDEX('Ultima mCF Table'!$B$2:$D$92,MATCH('Ultima (Precision)'!$D$6,'Ultima mCF Table'!$A$2:$A$92,0),MATCH('Ultima (Precision)'!$E144,'Ultima mCF Table'!$B$1:$D$1,0))*($F144*O$11)</f>
        <v>999.59999999999991</v>
      </c>
      <c r="P144" s="174">
        <f>INDEX('Ultima mCF Table'!$B$2:$D$92,MATCH('Ultima (Precision)'!$D$6,'Ultima mCF Table'!$A$2:$A$92,0),MATCH('Ultima (Precision)'!$E144,'Ultima mCF Table'!$B$1:$D$1,0))*($F144*P$11)</f>
        <v>1082.9000000000001</v>
      </c>
      <c r="Q144" s="174">
        <f>INDEX('Ultima mCF Table'!$B$2:$D$92,MATCH('Ultima (Precision)'!$D$6,'Ultima mCF Table'!$A$2:$A$92,0),MATCH('Ultima (Precision)'!$E144,'Ultima mCF Table'!$B$1:$D$1,0))*($F144*Q$11)</f>
        <v>1166.1999999999998</v>
      </c>
      <c r="R144" s="174">
        <f>INDEX('Ultima mCF Table'!$B$2:$D$92,MATCH('Ultima (Precision)'!$D$6,'Ultima mCF Table'!$A$2:$A$92,0),MATCH('Ultima (Precision)'!$E144,'Ultima mCF Table'!$B$1:$D$1,0))*($F144*R$11)</f>
        <v>1249.5</v>
      </c>
      <c r="S144" s="174">
        <f>INDEX('Ultima mCF Table'!$B$2:$D$92,MATCH('Ultima (Precision)'!$D$6,'Ultima mCF Table'!$A$2:$A$92,0),MATCH('Ultima (Precision)'!$E144,'Ultima mCF Table'!$B$1:$D$1,0))*($F144*S$11)</f>
        <v>1332.8000000000002</v>
      </c>
      <c r="T144" s="174">
        <f>INDEX('Ultima mCF Table'!$B$2:$D$92,MATCH('Ultima (Precision)'!$D$6,'Ultima mCF Table'!$A$2:$A$92,0),MATCH('Ultima (Precision)'!$E144,'Ultima mCF Table'!$B$1:$D$1,0))*($F144*T$11)</f>
        <v>1416.1</v>
      </c>
      <c r="U144" s="174">
        <f>INDEX('Ultima mCF Table'!$B$2:$D$92,MATCH('Ultima (Precision)'!$D$6,'Ultima mCF Table'!$A$2:$A$92,0),MATCH('Ultima (Precision)'!$E144,'Ultima mCF Table'!$B$1:$D$1,0))*($F144*U$11)</f>
        <v>1499.4</v>
      </c>
      <c r="V144" s="174">
        <f>INDEX('Ultima mCF Table'!$B$2:$D$92,MATCH('Ultima (Precision)'!$D$6,'Ultima mCF Table'!$A$2:$A$92,0),MATCH('Ultima (Precision)'!$E144,'Ultima mCF Table'!$B$1:$D$1,0))*($F144*V$11)</f>
        <v>1582.6999999999998</v>
      </c>
      <c r="W144" s="174">
        <f>INDEX('Ultima mCF Table'!$B$2:$D$92,MATCH('Ultima (Precision)'!$D$6,'Ultima mCF Table'!$A$2:$A$92,0),MATCH('Ultima (Precision)'!$E144,'Ultima mCF Table'!$B$1:$D$1,0))*($F144*W$11)</f>
        <v>1666</v>
      </c>
      <c r="X144" s="174">
        <f>INDEX('Ultima mCF Table'!$B$2:$D$92,MATCH('Ultima (Precision)'!$D$6,'Ultima mCF Table'!$A$2:$A$92,0),MATCH('Ultima (Precision)'!$E144,'Ultima mCF Table'!$B$1:$D$1,0))*($F144*X$11)</f>
        <v>1749.3000000000002</v>
      </c>
      <c r="Y144" s="174">
        <f>INDEX('Ultima mCF Table'!$B$2:$D$92,MATCH('Ultima (Precision)'!$D$6,'Ultima mCF Table'!$A$2:$A$92,0),MATCH('Ultima (Precision)'!$E144,'Ultima mCF Table'!$B$1:$D$1,0))*($F144*Y$11)</f>
        <v>1832.6000000000001</v>
      </c>
      <c r="Z144" s="174">
        <f>INDEX('Ultima mCF Table'!$B$2:$D$92,MATCH('Ultima (Precision)'!$D$6,'Ultima mCF Table'!$A$2:$A$92,0),MATCH('Ultima (Precision)'!$E144,'Ultima mCF Table'!$B$1:$D$1,0))*($F144*Z$11)</f>
        <v>1915.8999999999999</v>
      </c>
      <c r="AA144" s="174">
        <f>INDEX('Ultima mCF Table'!$B$2:$D$92,MATCH('Ultima (Precision)'!$D$6,'Ultima mCF Table'!$A$2:$A$92,0),MATCH('Ultima (Precision)'!$E144,'Ultima mCF Table'!$B$1:$D$1,0))*($F144*AA$11)</f>
        <v>1999.1999999999998</v>
      </c>
      <c r="AB144" s="174">
        <f>INDEX('Ultima mCF Table'!$B$2:$D$92,MATCH('Ultima (Precision)'!$D$6,'Ultima mCF Table'!$A$2:$A$92,0),MATCH('Ultima (Precision)'!$E144,'Ultima mCF Table'!$B$1:$D$1,0))*($F144*AB$11)</f>
        <v>2082.5</v>
      </c>
      <c r="AC144" s="174">
        <f>INDEX('Ultima mCF Table'!$B$2:$D$92,MATCH('Ultima (Precision)'!$D$6,'Ultima mCF Table'!$A$2:$A$92,0),MATCH('Ultima (Precision)'!$E144,'Ultima mCF Table'!$B$1:$D$1,0))*($F144*AC$11)</f>
        <v>2165.8000000000002</v>
      </c>
      <c r="AD144" s="178">
        <f>INDEX('Ultima mCF Table'!$B$2:$D$92,MATCH('Ultima (Precision)'!$D$6,'Ultima mCF Table'!$A$2:$A$92,0),MATCH('Ultima (Precision)'!$E144,'Ultima mCF Table'!$B$1:$D$1,0))*($F144*AD$11)</f>
        <v>2249.1000000000004</v>
      </c>
    </row>
    <row r="145" spans="1:30" x14ac:dyDescent="0.2">
      <c r="A145" s="351">
        <v>6</v>
      </c>
      <c r="B145" s="351">
        <v>505</v>
      </c>
      <c r="C145" s="351">
        <v>795</v>
      </c>
      <c r="D145" s="351" t="s">
        <v>66</v>
      </c>
      <c r="E145" s="351" t="s">
        <v>72</v>
      </c>
      <c r="F145" s="352">
        <v>1055</v>
      </c>
      <c r="G145" s="353"/>
      <c r="H145" s="177">
        <f>INDEX('Ultima mCF Table'!$B$2:$D$92,MATCH('Ultima (Precision)'!$D$6,'Ultima mCF Table'!$A$2:$A$92,0),MATCH('Ultima (Precision)'!$E145,'Ultima mCF Table'!$B$1:$D$1,0))*($F145*H$11)</f>
        <v>527.5</v>
      </c>
      <c r="I145" s="174">
        <f>INDEX('Ultima mCF Table'!$B$2:$D$92,MATCH('Ultima (Precision)'!$D$6,'Ultima mCF Table'!$A$2:$A$92,0),MATCH('Ultima (Precision)'!$E145,'Ultima mCF Table'!$B$1:$D$1,0))*($F145*I$11)</f>
        <v>633</v>
      </c>
      <c r="J145" s="174">
        <f>INDEX('Ultima mCF Table'!$B$2:$D$92,MATCH('Ultima (Precision)'!$D$6,'Ultima mCF Table'!$A$2:$A$92,0),MATCH('Ultima (Precision)'!$E145,'Ultima mCF Table'!$B$1:$D$1,0))*($F145*J$11)</f>
        <v>738.5</v>
      </c>
      <c r="K145" s="174">
        <f>INDEX('Ultima mCF Table'!$B$2:$D$92,MATCH('Ultima (Precision)'!$D$6,'Ultima mCF Table'!$A$2:$A$92,0),MATCH('Ultima (Precision)'!$E145,'Ultima mCF Table'!$B$1:$D$1,0))*($F145*K$11)</f>
        <v>844</v>
      </c>
      <c r="L145" s="174">
        <f>INDEX('Ultima mCF Table'!$B$2:$D$92,MATCH('Ultima (Precision)'!$D$6,'Ultima mCF Table'!$A$2:$A$92,0),MATCH('Ultima (Precision)'!$E145,'Ultima mCF Table'!$B$1:$D$1,0))*($F145*L$11)</f>
        <v>949.5</v>
      </c>
      <c r="M145" s="174">
        <f>INDEX('Ultima mCF Table'!$B$2:$D$92,MATCH('Ultima (Precision)'!$D$6,'Ultima mCF Table'!$A$2:$A$92,0),MATCH('Ultima (Precision)'!$E145,'Ultima mCF Table'!$B$1:$D$1,0))*($F145*M$11)</f>
        <v>1055</v>
      </c>
      <c r="N145" s="174">
        <f>INDEX('Ultima mCF Table'!$B$2:$D$92,MATCH('Ultima (Precision)'!$D$6,'Ultima mCF Table'!$A$2:$A$92,0),MATCH('Ultima (Precision)'!$E145,'Ultima mCF Table'!$B$1:$D$1,0))*($F145*N$11)</f>
        <v>1160.5</v>
      </c>
      <c r="O145" s="174">
        <f>INDEX('Ultima mCF Table'!$B$2:$D$92,MATCH('Ultima (Precision)'!$D$6,'Ultima mCF Table'!$A$2:$A$92,0),MATCH('Ultima (Precision)'!$E145,'Ultima mCF Table'!$B$1:$D$1,0))*($F145*O$11)</f>
        <v>1266</v>
      </c>
      <c r="P145" s="174">
        <f>INDEX('Ultima mCF Table'!$B$2:$D$92,MATCH('Ultima (Precision)'!$D$6,'Ultima mCF Table'!$A$2:$A$92,0),MATCH('Ultima (Precision)'!$E145,'Ultima mCF Table'!$B$1:$D$1,0))*($F145*P$11)</f>
        <v>1371.5</v>
      </c>
      <c r="Q145" s="174">
        <f>INDEX('Ultima mCF Table'!$B$2:$D$92,MATCH('Ultima (Precision)'!$D$6,'Ultima mCF Table'!$A$2:$A$92,0),MATCH('Ultima (Precision)'!$E145,'Ultima mCF Table'!$B$1:$D$1,0))*($F145*Q$11)</f>
        <v>1477</v>
      </c>
      <c r="R145" s="174">
        <f>INDEX('Ultima mCF Table'!$B$2:$D$92,MATCH('Ultima (Precision)'!$D$6,'Ultima mCF Table'!$A$2:$A$92,0),MATCH('Ultima (Precision)'!$E145,'Ultima mCF Table'!$B$1:$D$1,0))*($F145*R$11)</f>
        <v>1582.5</v>
      </c>
      <c r="S145" s="174">
        <f>INDEX('Ultima mCF Table'!$B$2:$D$92,MATCH('Ultima (Precision)'!$D$6,'Ultima mCF Table'!$A$2:$A$92,0),MATCH('Ultima (Precision)'!$E145,'Ultima mCF Table'!$B$1:$D$1,0))*($F145*S$11)</f>
        <v>1688</v>
      </c>
      <c r="T145" s="174">
        <f>INDEX('Ultima mCF Table'!$B$2:$D$92,MATCH('Ultima (Precision)'!$D$6,'Ultima mCF Table'!$A$2:$A$92,0),MATCH('Ultima (Precision)'!$E145,'Ultima mCF Table'!$B$1:$D$1,0))*($F145*T$11)</f>
        <v>1793.5</v>
      </c>
      <c r="U145" s="174">
        <f>INDEX('Ultima mCF Table'!$B$2:$D$92,MATCH('Ultima (Precision)'!$D$6,'Ultima mCF Table'!$A$2:$A$92,0),MATCH('Ultima (Precision)'!$E145,'Ultima mCF Table'!$B$1:$D$1,0))*($F145*U$11)</f>
        <v>1899</v>
      </c>
      <c r="V145" s="174">
        <f>INDEX('Ultima mCF Table'!$B$2:$D$92,MATCH('Ultima (Precision)'!$D$6,'Ultima mCF Table'!$A$2:$A$92,0),MATCH('Ultima (Precision)'!$E145,'Ultima mCF Table'!$B$1:$D$1,0))*($F145*V$11)</f>
        <v>2004.5</v>
      </c>
      <c r="W145" s="174">
        <f>INDEX('Ultima mCF Table'!$B$2:$D$92,MATCH('Ultima (Precision)'!$D$6,'Ultima mCF Table'!$A$2:$A$92,0),MATCH('Ultima (Precision)'!$E145,'Ultima mCF Table'!$B$1:$D$1,0))*($F145*W$11)</f>
        <v>2110</v>
      </c>
      <c r="X145" s="174">
        <f>INDEX('Ultima mCF Table'!$B$2:$D$92,MATCH('Ultima (Precision)'!$D$6,'Ultima mCF Table'!$A$2:$A$92,0),MATCH('Ultima (Precision)'!$E145,'Ultima mCF Table'!$B$1:$D$1,0))*($F145*X$11)</f>
        <v>2215.5</v>
      </c>
      <c r="Y145" s="174">
        <f>INDEX('Ultima mCF Table'!$B$2:$D$92,MATCH('Ultima (Precision)'!$D$6,'Ultima mCF Table'!$A$2:$A$92,0),MATCH('Ultima (Precision)'!$E145,'Ultima mCF Table'!$B$1:$D$1,0))*($F145*Y$11)</f>
        <v>2321</v>
      </c>
      <c r="Z145" s="174">
        <f>INDEX('Ultima mCF Table'!$B$2:$D$92,MATCH('Ultima (Precision)'!$D$6,'Ultima mCF Table'!$A$2:$A$92,0),MATCH('Ultima (Precision)'!$E145,'Ultima mCF Table'!$B$1:$D$1,0))*($F145*Z$11)</f>
        <v>2426.5</v>
      </c>
      <c r="AA145" s="174">
        <f>INDEX('Ultima mCF Table'!$B$2:$D$92,MATCH('Ultima (Precision)'!$D$6,'Ultima mCF Table'!$A$2:$A$92,0),MATCH('Ultima (Precision)'!$E145,'Ultima mCF Table'!$B$1:$D$1,0))*($F145*AA$11)</f>
        <v>2532</v>
      </c>
      <c r="AB145" s="174">
        <f>INDEX('Ultima mCF Table'!$B$2:$D$92,MATCH('Ultima (Precision)'!$D$6,'Ultima mCF Table'!$A$2:$A$92,0),MATCH('Ultima (Precision)'!$E145,'Ultima mCF Table'!$B$1:$D$1,0))*($F145*AB$11)</f>
        <v>2637.5</v>
      </c>
      <c r="AC145" s="174">
        <f>INDEX('Ultima mCF Table'!$B$2:$D$92,MATCH('Ultima (Precision)'!$D$6,'Ultima mCF Table'!$A$2:$A$92,0),MATCH('Ultima (Precision)'!$E145,'Ultima mCF Table'!$B$1:$D$1,0))*($F145*AC$11)</f>
        <v>2743</v>
      </c>
      <c r="AD145" s="178">
        <f>INDEX('Ultima mCF Table'!$B$2:$D$92,MATCH('Ultima (Precision)'!$D$6,'Ultima mCF Table'!$A$2:$A$92,0),MATCH('Ultima (Precision)'!$E145,'Ultima mCF Table'!$B$1:$D$1,0))*($F145*AD$11)</f>
        <v>2848.5</v>
      </c>
    </row>
    <row r="146" spans="1:30" x14ac:dyDescent="0.2">
      <c r="A146" s="351">
        <v>6</v>
      </c>
      <c r="B146" s="351">
        <v>505</v>
      </c>
      <c r="C146" s="351">
        <v>795</v>
      </c>
      <c r="D146" s="351" t="s">
        <v>67</v>
      </c>
      <c r="E146" s="351" t="s">
        <v>72</v>
      </c>
      <c r="F146" s="352">
        <v>1618</v>
      </c>
      <c r="G146" s="353"/>
      <c r="H146" s="177">
        <f>INDEX('Ultima mCF Table'!$B$2:$D$92,MATCH('Ultima (Precision)'!$D$6,'Ultima mCF Table'!$A$2:$A$92,0),MATCH('Ultima (Precision)'!$E146,'Ultima mCF Table'!$B$1:$D$1,0))*($F146*H$11)</f>
        <v>809</v>
      </c>
      <c r="I146" s="174">
        <f>INDEX('Ultima mCF Table'!$B$2:$D$92,MATCH('Ultima (Precision)'!$D$6,'Ultima mCF Table'!$A$2:$A$92,0),MATCH('Ultima (Precision)'!$E146,'Ultima mCF Table'!$B$1:$D$1,0))*($F146*I$11)</f>
        <v>970.8</v>
      </c>
      <c r="J146" s="174">
        <f>INDEX('Ultima mCF Table'!$B$2:$D$92,MATCH('Ultima (Precision)'!$D$6,'Ultima mCF Table'!$A$2:$A$92,0),MATCH('Ultima (Precision)'!$E146,'Ultima mCF Table'!$B$1:$D$1,0))*($F146*J$11)</f>
        <v>1132.5999999999999</v>
      </c>
      <c r="K146" s="174">
        <f>INDEX('Ultima mCF Table'!$B$2:$D$92,MATCH('Ultima (Precision)'!$D$6,'Ultima mCF Table'!$A$2:$A$92,0),MATCH('Ultima (Precision)'!$E146,'Ultima mCF Table'!$B$1:$D$1,0))*($F146*K$11)</f>
        <v>1294.4000000000001</v>
      </c>
      <c r="L146" s="174">
        <f>INDEX('Ultima mCF Table'!$B$2:$D$92,MATCH('Ultima (Precision)'!$D$6,'Ultima mCF Table'!$A$2:$A$92,0),MATCH('Ultima (Precision)'!$E146,'Ultima mCF Table'!$B$1:$D$1,0))*($F146*L$11)</f>
        <v>1456.2</v>
      </c>
      <c r="M146" s="174">
        <f>INDEX('Ultima mCF Table'!$B$2:$D$92,MATCH('Ultima (Precision)'!$D$6,'Ultima mCF Table'!$A$2:$A$92,0),MATCH('Ultima (Precision)'!$E146,'Ultima mCF Table'!$B$1:$D$1,0))*($F146*M$11)</f>
        <v>1618</v>
      </c>
      <c r="N146" s="174">
        <f>INDEX('Ultima mCF Table'!$B$2:$D$92,MATCH('Ultima (Precision)'!$D$6,'Ultima mCF Table'!$A$2:$A$92,0),MATCH('Ultima (Precision)'!$E146,'Ultima mCF Table'!$B$1:$D$1,0))*($F146*N$11)</f>
        <v>1779.8000000000002</v>
      </c>
      <c r="O146" s="174">
        <f>INDEX('Ultima mCF Table'!$B$2:$D$92,MATCH('Ultima (Precision)'!$D$6,'Ultima mCF Table'!$A$2:$A$92,0),MATCH('Ultima (Precision)'!$E146,'Ultima mCF Table'!$B$1:$D$1,0))*($F146*O$11)</f>
        <v>1941.6</v>
      </c>
      <c r="P146" s="174">
        <f>INDEX('Ultima mCF Table'!$B$2:$D$92,MATCH('Ultima (Precision)'!$D$6,'Ultima mCF Table'!$A$2:$A$92,0),MATCH('Ultima (Precision)'!$E146,'Ultima mCF Table'!$B$1:$D$1,0))*($F146*P$11)</f>
        <v>2103.4</v>
      </c>
      <c r="Q146" s="174">
        <f>INDEX('Ultima mCF Table'!$B$2:$D$92,MATCH('Ultima (Precision)'!$D$6,'Ultima mCF Table'!$A$2:$A$92,0),MATCH('Ultima (Precision)'!$E146,'Ultima mCF Table'!$B$1:$D$1,0))*($F146*Q$11)</f>
        <v>2265.1999999999998</v>
      </c>
      <c r="R146" s="174">
        <f>INDEX('Ultima mCF Table'!$B$2:$D$92,MATCH('Ultima (Precision)'!$D$6,'Ultima mCF Table'!$A$2:$A$92,0),MATCH('Ultima (Precision)'!$E146,'Ultima mCF Table'!$B$1:$D$1,0))*($F146*R$11)</f>
        <v>2427</v>
      </c>
      <c r="S146" s="174">
        <f>INDEX('Ultima mCF Table'!$B$2:$D$92,MATCH('Ultima (Precision)'!$D$6,'Ultima mCF Table'!$A$2:$A$92,0),MATCH('Ultima (Precision)'!$E146,'Ultima mCF Table'!$B$1:$D$1,0))*($F146*S$11)</f>
        <v>2588.8000000000002</v>
      </c>
      <c r="T146" s="174">
        <f>INDEX('Ultima mCF Table'!$B$2:$D$92,MATCH('Ultima (Precision)'!$D$6,'Ultima mCF Table'!$A$2:$A$92,0),MATCH('Ultima (Precision)'!$E146,'Ultima mCF Table'!$B$1:$D$1,0))*($F146*T$11)</f>
        <v>2750.6</v>
      </c>
      <c r="U146" s="174">
        <f>INDEX('Ultima mCF Table'!$B$2:$D$92,MATCH('Ultima (Precision)'!$D$6,'Ultima mCF Table'!$A$2:$A$92,0),MATCH('Ultima (Precision)'!$E146,'Ultima mCF Table'!$B$1:$D$1,0))*($F146*U$11)</f>
        <v>2912.4</v>
      </c>
      <c r="V146" s="174">
        <f>INDEX('Ultima mCF Table'!$B$2:$D$92,MATCH('Ultima (Precision)'!$D$6,'Ultima mCF Table'!$A$2:$A$92,0),MATCH('Ultima (Precision)'!$E146,'Ultima mCF Table'!$B$1:$D$1,0))*($F146*V$11)</f>
        <v>3074.2</v>
      </c>
      <c r="W146" s="174">
        <f>INDEX('Ultima mCF Table'!$B$2:$D$92,MATCH('Ultima (Precision)'!$D$6,'Ultima mCF Table'!$A$2:$A$92,0),MATCH('Ultima (Precision)'!$E146,'Ultima mCF Table'!$B$1:$D$1,0))*($F146*W$11)</f>
        <v>3236</v>
      </c>
      <c r="X146" s="174">
        <f>INDEX('Ultima mCF Table'!$B$2:$D$92,MATCH('Ultima (Precision)'!$D$6,'Ultima mCF Table'!$A$2:$A$92,0),MATCH('Ultima (Precision)'!$E146,'Ultima mCF Table'!$B$1:$D$1,0))*($F146*X$11)</f>
        <v>3397.8</v>
      </c>
      <c r="Y146" s="174">
        <f>INDEX('Ultima mCF Table'!$B$2:$D$92,MATCH('Ultima (Precision)'!$D$6,'Ultima mCF Table'!$A$2:$A$92,0),MATCH('Ultima (Precision)'!$E146,'Ultima mCF Table'!$B$1:$D$1,0))*($F146*Y$11)</f>
        <v>3559.6000000000004</v>
      </c>
      <c r="Z146" s="174">
        <f>INDEX('Ultima mCF Table'!$B$2:$D$92,MATCH('Ultima (Precision)'!$D$6,'Ultima mCF Table'!$A$2:$A$92,0),MATCH('Ultima (Precision)'!$E146,'Ultima mCF Table'!$B$1:$D$1,0))*($F146*Z$11)</f>
        <v>3721.3999999999996</v>
      </c>
      <c r="AA146" s="174">
        <f>INDEX('Ultima mCF Table'!$B$2:$D$92,MATCH('Ultima (Precision)'!$D$6,'Ultima mCF Table'!$A$2:$A$92,0),MATCH('Ultima (Precision)'!$E146,'Ultima mCF Table'!$B$1:$D$1,0))*($F146*AA$11)</f>
        <v>3883.2</v>
      </c>
      <c r="AB146" s="174">
        <f>INDEX('Ultima mCF Table'!$B$2:$D$92,MATCH('Ultima (Precision)'!$D$6,'Ultima mCF Table'!$A$2:$A$92,0),MATCH('Ultima (Precision)'!$E146,'Ultima mCF Table'!$B$1:$D$1,0))*($F146*AB$11)</f>
        <v>4045</v>
      </c>
      <c r="AC146" s="174">
        <f>INDEX('Ultima mCF Table'!$B$2:$D$92,MATCH('Ultima (Precision)'!$D$6,'Ultima mCF Table'!$A$2:$A$92,0),MATCH('Ultima (Precision)'!$E146,'Ultima mCF Table'!$B$1:$D$1,0))*($F146*AC$11)</f>
        <v>4206.8</v>
      </c>
      <c r="AD146" s="178">
        <f>INDEX('Ultima mCF Table'!$B$2:$D$92,MATCH('Ultima (Precision)'!$D$6,'Ultima mCF Table'!$A$2:$A$92,0),MATCH('Ultima (Precision)'!$E146,'Ultima mCF Table'!$B$1:$D$1,0))*($F146*AD$11)</f>
        <v>4368.6000000000004</v>
      </c>
    </row>
    <row r="147" spans="1:30" x14ac:dyDescent="0.2">
      <c r="A147" s="351">
        <v>6</v>
      </c>
      <c r="B147" s="351">
        <v>505</v>
      </c>
      <c r="C147" s="351">
        <v>795</v>
      </c>
      <c r="D147" s="351" t="s">
        <v>68</v>
      </c>
      <c r="E147" s="351" t="s">
        <v>72</v>
      </c>
      <c r="F147" s="352">
        <v>2109</v>
      </c>
      <c r="G147" s="353"/>
      <c r="H147" s="177">
        <f>INDEX('Ultima mCF Table'!$B$2:$D$92,MATCH('Ultima (Precision)'!$D$6,'Ultima mCF Table'!$A$2:$A$92,0),MATCH('Ultima (Precision)'!$E147,'Ultima mCF Table'!$B$1:$D$1,0))*($F147*H$11)</f>
        <v>1054.5</v>
      </c>
      <c r="I147" s="174">
        <f>INDEX('Ultima mCF Table'!$B$2:$D$92,MATCH('Ultima (Precision)'!$D$6,'Ultima mCF Table'!$A$2:$A$92,0),MATCH('Ultima (Precision)'!$E147,'Ultima mCF Table'!$B$1:$D$1,0))*($F147*I$11)</f>
        <v>1265.3999999999999</v>
      </c>
      <c r="J147" s="174">
        <f>INDEX('Ultima mCF Table'!$B$2:$D$92,MATCH('Ultima (Precision)'!$D$6,'Ultima mCF Table'!$A$2:$A$92,0),MATCH('Ultima (Precision)'!$E147,'Ultima mCF Table'!$B$1:$D$1,0))*($F147*J$11)</f>
        <v>1476.3</v>
      </c>
      <c r="K147" s="174">
        <f>INDEX('Ultima mCF Table'!$B$2:$D$92,MATCH('Ultima (Precision)'!$D$6,'Ultima mCF Table'!$A$2:$A$92,0),MATCH('Ultima (Precision)'!$E147,'Ultima mCF Table'!$B$1:$D$1,0))*($F147*K$11)</f>
        <v>1687.2</v>
      </c>
      <c r="L147" s="174">
        <f>INDEX('Ultima mCF Table'!$B$2:$D$92,MATCH('Ultima (Precision)'!$D$6,'Ultima mCF Table'!$A$2:$A$92,0),MATCH('Ultima (Precision)'!$E147,'Ultima mCF Table'!$B$1:$D$1,0))*($F147*L$11)</f>
        <v>1898.1000000000001</v>
      </c>
      <c r="M147" s="174">
        <f>INDEX('Ultima mCF Table'!$B$2:$D$92,MATCH('Ultima (Precision)'!$D$6,'Ultima mCF Table'!$A$2:$A$92,0),MATCH('Ultima (Precision)'!$E147,'Ultima mCF Table'!$B$1:$D$1,0))*($F147*M$11)</f>
        <v>2109</v>
      </c>
      <c r="N147" s="174">
        <f>INDEX('Ultima mCF Table'!$B$2:$D$92,MATCH('Ultima (Precision)'!$D$6,'Ultima mCF Table'!$A$2:$A$92,0),MATCH('Ultima (Precision)'!$E147,'Ultima mCF Table'!$B$1:$D$1,0))*($F147*N$11)</f>
        <v>2319.9</v>
      </c>
      <c r="O147" s="174">
        <f>INDEX('Ultima mCF Table'!$B$2:$D$92,MATCH('Ultima (Precision)'!$D$6,'Ultima mCF Table'!$A$2:$A$92,0),MATCH('Ultima (Precision)'!$E147,'Ultima mCF Table'!$B$1:$D$1,0))*($F147*O$11)</f>
        <v>2530.7999999999997</v>
      </c>
      <c r="P147" s="174">
        <f>INDEX('Ultima mCF Table'!$B$2:$D$92,MATCH('Ultima (Precision)'!$D$6,'Ultima mCF Table'!$A$2:$A$92,0),MATCH('Ultima (Precision)'!$E147,'Ultima mCF Table'!$B$1:$D$1,0))*($F147*P$11)</f>
        <v>2741.7000000000003</v>
      </c>
      <c r="Q147" s="174">
        <f>INDEX('Ultima mCF Table'!$B$2:$D$92,MATCH('Ultima (Precision)'!$D$6,'Ultima mCF Table'!$A$2:$A$92,0),MATCH('Ultima (Precision)'!$E147,'Ultima mCF Table'!$B$1:$D$1,0))*($F147*Q$11)</f>
        <v>2952.6</v>
      </c>
      <c r="R147" s="174">
        <f>INDEX('Ultima mCF Table'!$B$2:$D$92,MATCH('Ultima (Precision)'!$D$6,'Ultima mCF Table'!$A$2:$A$92,0),MATCH('Ultima (Precision)'!$E147,'Ultima mCF Table'!$B$1:$D$1,0))*($F147*R$11)</f>
        <v>3163.5</v>
      </c>
      <c r="S147" s="174">
        <f>INDEX('Ultima mCF Table'!$B$2:$D$92,MATCH('Ultima (Precision)'!$D$6,'Ultima mCF Table'!$A$2:$A$92,0),MATCH('Ultima (Precision)'!$E147,'Ultima mCF Table'!$B$1:$D$1,0))*($F147*S$11)</f>
        <v>3374.4</v>
      </c>
      <c r="T147" s="174">
        <f>INDEX('Ultima mCF Table'!$B$2:$D$92,MATCH('Ultima (Precision)'!$D$6,'Ultima mCF Table'!$A$2:$A$92,0),MATCH('Ultima (Precision)'!$E147,'Ultima mCF Table'!$B$1:$D$1,0))*($F147*T$11)</f>
        <v>3585.2999999999997</v>
      </c>
      <c r="U147" s="174">
        <f>INDEX('Ultima mCF Table'!$B$2:$D$92,MATCH('Ultima (Precision)'!$D$6,'Ultima mCF Table'!$A$2:$A$92,0),MATCH('Ultima (Precision)'!$E147,'Ultima mCF Table'!$B$1:$D$1,0))*($F147*U$11)</f>
        <v>3796.2000000000003</v>
      </c>
      <c r="V147" s="174">
        <f>INDEX('Ultima mCF Table'!$B$2:$D$92,MATCH('Ultima (Precision)'!$D$6,'Ultima mCF Table'!$A$2:$A$92,0),MATCH('Ultima (Precision)'!$E147,'Ultima mCF Table'!$B$1:$D$1,0))*($F147*V$11)</f>
        <v>4007.1</v>
      </c>
      <c r="W147" s="174">
        <f>INDEX('Ultima mCF Table'!$B$2:$D$92,MATCH('Ultima (Precision)'!$D$6,'Ultima mCF Table'!$A$2:$A$92,0),MATCH('Ultima (Precision)'!$E147,'Ultima mCF Table'!$B$1:$D$1,0))*($F147*W$11)</f>
        <v>4218</v>
      </c>
      <c r="X147" s="174">
        <f>INDEX('Ultima mCF Table'!$B$2:$D$92,MATCH('Ultima (Precision)'!$D$6,'Ultima mCF Table'!$A$2:$A$92,0),MATCH('Ultima (Precision)'!$E147,'Ultima mCF Table'!$B$1:$D$1,0))*($F147*X$11)</f>
        <v>4428.9000000000005</v>
      </c>
      <c r="Y147" s="174">
        <f>INDEX('Ultima mCF Table'!$B$2:$D$92,MATCH('Ultima (Precision)'!$D$6,'Ultima mCF Table'!$A$2:$A$92,0),MATCH('Ultima (Precision)'!$E147,'Ultima mCF Table'!$B$1:$D$1,0))*($F147*Y$11)</f>
        <v>4639.8</v>
      </c>
      <c r="Z147" s="174">
        <f>INDEX('Ultima mCF Table'!$B$2:$D$92,MATCH('Ultima (Precision)'!$D$6,'Ultima mCF Table'!$A$2:$A$92,0),MATCH('Ultima (Precision)'!$E147,'Ultima mCF Table'!$B$1:$D$1,0))*($F147*Z$11)</f>
        <v>4850.7</v>
      </c>
      <c r="AA147" s="174">
        <f>INDEX('Ultima mCF Table'!$B$2:$D$92,MATCH('Ultima (Precision)'!$D$6,'Ultima mCF Table'!$A$2:$A$92,0),MATCH('Ultima (Precision)'!$E147,'Ultima mCF Table'!$B$1:$D$1,0))*($F147*AA$11)</f>
        <v>5061.5999999999995</v>
      </c>
      <c r="AB147" s="174">
        <f>INDEX('Ultima mCF Table'!$B$2:$D$92,MATCH('Ultima (Precision)'!$D$6,'Ultima mCF Table'!$A$2:$A$92,0),MATCH('Ultima (Precision)'!$E147,'Ultima mCF Table'!$B$1:$D$1,0))*($F147*AB$11)</f>
        <v>5272.5</v>
      </c>
      <c r="AC147" s="174">
        <f>INDEX('Ultima mCF Table'!$B$2:$D$92,MATCH('Ultima (Precision)'!$D$6,'Ultima mCF Table'!$A$2:$A$92,0),MATCH('Ultima (Precision)'!$E147,'Ultima mCF Table'!$B$1:$D$1,0))*($F147*AC$11)</f>
        <v>5483.4000000000005</v>
      </c>
      <c r="AD147" s="178">
        <f>INDEX('Ultima mCF Table'!$B$2:$D$92,MATCH('Ultima (Precision)'!$D$6,'Ultima mCF Table'!$A$2:$A$92,0),MATCH('Ultima (Precision)'!$E147,'Ultima mCF Table'!$B$1:$D$1,0))*($F147*AD$11)</f>
        <v>5694.3</v>
      </c>
    </row>
    <row r="148" spans="1:30" x14ac:dyDescent="0.2">
      <c r="A148" s="351">
        <v>6</v>
      </c>
      <c r="B148" s="351">
        <v>578</v>
      </c>
      <c r="C148" s="351">
        <v>865</v>
      </c>
      <c r="D148" s="351" t="s">
        <v>65</v>
      </c>
      <c r="E148" s="351" t="s">
        <v>72</v>
      </c>
      <c r="F148" s="352">
        <v>931</v>
      </c>
      <c r="G148" s="353"/>
      <c r="H148" s="177">
        <f>INDEX('Ultima mCF Table'!$B$2:$D$92,MATCH('Ultima (Precision)'!$D$6,'Ultima mCF Table'!$A$2:$A$92,0),MATCH('Ultima (Precision)'!$E148,'Ultima mCF Table'!$B$1:$D$1,0))*($F148*H$11)</f>
        <v>465.5</v>
      </c>
      <c r="I148" s="174">
        <f>INDEX('Ultima mCF Table'!$B$2:$D$92,MATCH('Ultima (Precision)'!$D$6,'Ultima mCF Table'!$A$2:$A$92,0),MATCH('Ultima (Precision)'!$E148,'Ultima mCF Table'!$B$1:$D$1,0))*($F148*I$11)</f>
        <v>558.6</v>
      </c>
      <c r="J148" s="174">
        <f>INDEX('Ultima mCF Table'!$B$2:$D$92,MATCH('Ultima (Precision)'!$D$6,'Ultima mCF Table'!$A$2:$A$92,0),MATCH('Ultima (Precision)'!$E148,'Ultima mCF Table'!$B$1:$D$1,0))*($F148*J$11)</f>
        <v>651.69999999999993</v>
      </c>
      <c r="K148" s="174">
        <f>INDEX('Ultima mCF Table'!$B$2:$D$92,MATCH('Ultima (Precision)'!$D$6,'Ultima mCF Table'!$A$2:$A$92,0),MATCH('Ultima (Precision)'!$E148,'Ultima mCF Table'!$B$1:$D$1,0))*($F148*K$11)</f>
        <v>744.80000000000007</v>
      </c>
      <c r="L148" s="174">
        <f>INDEX('Ultima mCF Table'!$B$2:$D$92,MATCH('Ultima (Precision)'!$D$6,'Ultima mCF Table'!$A$2:$A$92,0),MATCH('Ultima (Precision)'!$E148,'Ultima mCF Table'!$B$1:$D$1,0))*($F148*L$11)</f>
        <v>837.9</v>
      </c>
      <c r="M148" s="174">
        <f>INDEX('Ultima mCF Table'!$B$2:$D$92,MATCH('Ultima (Precision)'!$D$6,'Ultima mCF Table'!$A$2:$A$92,0),MATCH('Ultima (Precision)'!$E148,'Ultima mCF Table'!$B$1:$D$1,0))*($F148*M$11)</f>
        <v>931</v>
      </c>
      <c r="N148" s="174">
        <f>INDEX('Ultima mCF Table'!$B$2:$D$92,MATCH('Ultima (Precision)'!$D$6,'Ultima mCF Table'!$A$2:$A$92,0),MATCH('Ultima (Precision)'!$E148,'Ultima mCF Table'!$B$1:$D$1,0))*($F148*N$11)</f>
        <v>1024.1000000000001</v>
      </c>
      <c r="O148" s="174">
        <f>INDEX('Ultima mCF Table'!$B$2:$D$92,MATCH('Ultima (Precision)'!$D$6,'Ultima mCF Table'!$A$2:$A$92,0),MATCH('Ultima (Precision)'!$E148,'Ultima mCF Table'!$B$1:$D$1,0))*($F148*O$11)</f>
        <v>1117.2</v>
      </c>
      <c r="P148" s="174">
        <f>INDEX('Ultima mCF Table'!$B$2:$D$92,MATCH('Ultima (Precision)'!$D$6,'Ultima mCF Table'!$A$2:$A$92,0),MATCH('Ultima (Precision)'!$E148,'Ultima mCF Table'!$B$1:$D$1,0))*($F148*P$11)</f>
        <v>1210.3</v>
      </c>
      <c r="Q148" s="174">
        <f>INDEX('Ultima mCF Table'!$B$2:$D$92,MATCH('Ultima (Precision)'!$D$6,'Ultima mCF Table'!$A$2:$A$92,0),MATCH('Ultima (Precision)'!$E148,'Ultima mCF Table'!$B$1:$D$1,0))*($F148*Q$11)</f>
        <v>1303.3999999999999</v>
      </c>
      <c r="R148" s="174">
        <f>INDEX('Ultima mCF Table'!$B$2:$D$92,MATCH('Ultima (Precision)'!$D$6,'Ultima mCF Table'!$A$2:$A$92,0),MATCH('Ultima (Precision)'!$E148,'Ultima mCF Table'!$B$1:$D$1,0))*($F148*R$11)</f>
        <v>1396.5</v>
      </c>
      <c r="S148" s="174">
        <f>INDEX('Ultima mCF Table'!$B$2:$D$92,MATCH('Ultima (Precision)'!$D$6,'Ultima mCF Table'!$A$2:$A$92,0),MATCH('Ultima (Precision)'!$E148,'Ultima mCF Table'!$B$1:$D$1,0))*($F148*S$11)</f>
        <v>1489.6000000000001</v>
      </c>
      <c r="T148" s="174">
        <f>INDEX('Ultima mCF Table'!$B$2:$D$92,MATCH('Ultima (Precision)'!$D$6,'Ultima mCF Table'!$A$2:$A$92,0),MATCH('Ultima (Precision)'!$E148,'Ultima mCF Table'!$B$1:$D$1,0))*($F148*T$11)</f>
        <v>1582.7</v>
      </c>
      <c r="U148" s="174">
        <f>INDEX('Ultima mCF Table'!$B$2:$D$92,MATCH('Ultima (Precision)'!$D$6,'Ultima mCF Table'!$A$2:$A$92,0),MATCH('Ultima (Precision)'!$E148,'Ultima mCF Table'!$B$1:$D$1,0))*($F148*U$11)</f>
        <v>1675.8</v>
      </c>
      <c r="V148" s="174">
        <f>INDEX('Ultima mCF Table'!$B$2:$D$92,MATCH('Ultima (Precision)'!$D$6,'Ultima mCF Table'!$A$2:$A$92,0),MATCH('Ultima (Precision)'!$E148,'Ultima mCF Table'!$B$1:$D$1,0))*($F148*V$11)</f>
        <v>1768.8999999999999</v>
      </c>
      <c r="W148" s="174">
        <f>INDEX('Ultima mCF Table'!$B$2:$D$92,MATCH('Ultima (Precision)'!$D$6,'Ultima mCF Table'!$A$2:$A$92,0),MATCH('Ultima (Precision)'!$E148,'Ultima mCF Table'!$B$1:$D$1,0))*($F148*W$11)</f>
        <v>1862</v>
      </c>
      <c r="X148" s="174">
        <f>INDEX('Ultima mCF Table'!$B$2:$D$92,MATCH('Ultima (Precision)'!$D$6,'Ultima mCF Table'!$A$2:$A$92,0),MATCH('Ultima (Precision)'!$E148,'Ultima mCF Table'!$B$1:$D$1,0))*($F148*X$11)</f>
        <v>1955.1000000000001</v>
      </c>
      <c r="Y148" s="174">
        <f>INDEX('Ultima mCF Table'!$B$2:$D$92,MATCH('Ultima (Precision)'!$D$6,'Ultima mCF Table'!$A$2:$A$92,0),MATCH('Ultima (Precision)'!$E148,'Ultima mCF Table'!$B$1:$D$1,0))*($F148*Y$11)</f>
        <v>2048.2000000000003</v>
      </c>
      <c r="Z148" s="174">
        <f>INDEX('Ultima mCF Table'!$B$2:$D$92,MATCH('Ultima (Precision)'!$D$6,'Ultima mCF Table'!$A$2:$A$92,0),MATCH('Ultima (Precision)'!$E148,'Ultima mCF Table'!$B$1:$D$1,0))*($F148*Z$11)</f>
        <v>2141.2999999999997</v>
      </c>
      <c r="AA148" s="174">
        <f>INDEX('Ultima mCF Table'!$B$2:$D$92,MATCH('Ultima (Precision)'!$D$6,'Ultima mCF Table'!$A$2:$A$92,0),MATCH('Ultima (Precision)'!$E148,'Ultima mCF Table'!$B$1:$D$1,0))*($F148*AA$11)</f>
        <v>2234.4</v>
      </c>
      <c r="AB148" s="174">
        <f>INDEX('Ultima mCF Table'!$B$2:$D$92,MATCH('Ultima (Precision)'!$D$6,'Ultima mCF Table'!$A$2:$A$92,0),MATCH('Ultima (Precision)'!$E148,'Ultima mCF Table'!$B$1:$D$1,0))*($F148*AB$11)</f>
        <v>2327.5</v>
      </c>
      <c r="AC148" s="174">
        <f>INDEX('Ultima mCF Table'!$B$2:$D$92,MATCH('Ultima (Precision)'!$D$6,'Ultima mCF Table'!$A$2:$A$92,0),MATCH('Ultima (Precision)'!$E148,'Ultima mCF Table'!$B$1:$D$1,0))*($F148*AC$11)</f>
        <v>2420.6</v>
      </c>
      <c r="AD148" s="178">
        <f>INDEX('Ultima mCF Table'!$B$2:$D$92,MATCH('Ultima (Precision)'!$D$6,'Ultima mCF Table'!$A$2:$A$92,0),MATCH('Ultima (Precision)'!$E148,'Ultima mCF Table'!$B$1:$D$1,0))*($F148*AD$11)</f>
        <v>2513.7000000000003</v>
      </c>
    </row>
    <row r="149" spans="1:30" x14ac:dyDescent="0.2">
      <c r="A149" s="351">
        <v>6</v>
      </c>
      <c r="B149" s="351">
        <v>578</v>
      </c>
      <c r="C149" s="351">
        <v>865</v>
      </c>
      <c r="D149" s="351" t="s">
        <v>66</v>
      </c>
      <c r="E149" s="351" t="s">
        <v>72</v>
      </c>
      <c r="F149" s="352">
        <v>1170</v>
      </c>
      <c r="G149" s="353"/>
      <c r="H149" s="177">
        <f>INDEX('Ultima mCF Table'!$B$2:$D$92,MATCH('Ultima (Precision)'!$D$6,'Ultima mCF Table'!$A$2:$A$92,0),MATCH('Ultima (Precision)'!$E149,'Ultima mCF Table'!$B$1:$D$1,0))*($F149*H$11)</f>
        <v>585</v>
      </c>
      <c r="I149" s="174">
        <f>INDEX('Ultima mCF Table'!$B$2:$D$92,MATCH('Ultima (Precision)'!$D$6,'Ultima mCF Table'!$A$2:$A$92,0),MATCH('Ultima (Precision)'!$E149,'Ultima mCF Table'!$B$1:$D$1,0))*($F149*I$11)</f>
        <v>702</v>
      </c>
      <c r="J149" s="174">
        <f>INDEX('Ultima mCF Table'!$B$2:$D$92,MATCH('Ultima (Precision)'!$D$6,'Ultima mCF Table'!$A$2:$A$92,0),MATCH('Ultima (Precision)'!$E149,'Ultima mCF Table'!$B$1:$D$1,0))*($F149*J$11)</f>
        <v>819</v>
      </c>
      <c r="K149" s="174">
        <f>INDEX('Ultima mCF Table'!$B$2:$D$92,MATCH('Ultima (Precision)'!$D$6,'Ultima mCF Table'!$A$2:$A$92,0),MATCH('Ultima (Precision)'!$E149,'Ultima mCF Table'!$B$1:$D$1,0))*($F149*K$11)</f>
        <v>936</v>
      </c>
      <c r="L149" s="174">
        <f>INDEX('Ultima mCF Table'!$B$2:$D$92,MATCH('Ultima (Precision)'!$D$6,'Ultima mCF Table'!$A$2:$A$92,0),MATCH('Ultima (Precision)'!$E149,'Ultima mCF Table'!$B$1:$D$1,0))*($F149*L$11)</f>
        <v>1053</v>
      </c>
      <c r="M149" s="174">
        <f>INDEX('Ultima mCF Table'!$B$2:$D$92,MATCH('Ultima (Precision)'!$D$6,'Ultima mCF Table'!$A$2:$A$92,0),MATCH('Ultima (Precision)'!$E149,'Ultima mCF Table'!$B$1:$D$1,0))*($F149*M$11)</f>
        <v>1170</v>
      </c>
      <c r="N149" s="174">
        <f>INDEX('Ultima mCF Table'!$B$2:$D$92,MATCH('Ultima (Precision)'!$D$6,'Ultima mCF Table'!$A$2:$A$92,0),MATCH('Ultima (Precision)'!$E149,'Ultima mCF Table'!$B$1:$D$1,0))*($F149*N$11)</f>
        <v>1287</v>
      </c>
      <c r="O149" s="174">
        <f>INDEX('Ultima mCF Table'!$B$2:$D$92,MATCH('Ultima (Precision)'!$D$6,'Ultima mCF Table'!$A$2:$A$92,0),MATCH('Ultima (Precision)'!$E149,'Ultima mCF Table'!$B$1:$D$1,0))*($F149*O$11)</f>
        <v>1404</v>
      </c>
      <c r="P149" s="174">
        <f>INDEX('Ultima mCF Table'!$B$2:$D$92,MATCH('Ultima (Precision)'!$D$6,'Ultima mCF Table'!$A$2:$A$92,0),MATCH('Ultima (Precision)'!$E149,'Ultima mCF Table'!$B$1:$D$1,0))*($F149*P$11)</f>
        <v>1521</v>
      </c>
      <c r="Q149" s="174">
        <f>INDEX('Ultima mCF Table'!$B$2:$D$92,MATCH('Ultima (Precision)'!$D$6,'Ultima mCF Table'!$A$2:$A$92,0),MATCH('Ultima (Precision)'!$E149,'Ultima mCF Table'!$B$1:$D$1,0))*($F149*Q$11)</f>
        <v>1638</v>
      </c>
      <c r="R149" s="174">
        <f>INDEX('Ultima mCF Table'!$B$2:$D$92,MATCH('Ultima (Precision)'!$D$6,'Ultima mCF Table'!$A$2:$A$92,0),MATCH('Ultima (Precision)'!$E149,'Ultima mCF Table'!$B$1:$D$1,0))*($F149*R$11)</f>
        <v>1755</v>
      </c>
      <c r="S149" s="174">
        <f>INDEX('Ultima mCF Table'!$B$2:$D$92,MATCH('Ultima (Precision)'!$D$6,'Ultima mCF Table'!$A$2:$A$92,0),MATCH('Ultima (Precision)'!$E149,'Ultima mCF Table'!$B$1:$D$1,0))*($F149*S$11)</f>
        <v>1872</v>
      </c>
      <c r="T149" s="174">
        <f>INDEX('Ultima mCF Table'!$B$2:$D$92,MATCH('Ultima (Precision)'!$D$6,'Ultima mCF Table'!$A$2:$A$92,0),MATCH('Ultima (Precision)'!$E149,'Ultima mCF Table'!$B$1:$D$1,0))*($F149*T$11)</f>
        <v>1989</v>
      </c>
      <c r="U149" s="174">
        <f>INDEX('Ultima mCF Table'!$B$2:$D$92,MATCH('Ultima (Precision)'!$D$6,'Ultima mCF Table'!$A$2:$A$92,0),MATCH('Ultima (Precision)'!$E149,'Ultima mCF Table'!$B$1:$D$1,0))*($F149*U$11)</f>
        <v>2106</v>
      </c>
      <c r="V149" s="174">
        <f>INDEX('Ultima mCF Table'!$B$2:$D$92,MATCH('Ultima (Precision)'!$D$6,'Ultima mCF Table'!$A$2:$A$92,0),MATCH('Ultima (Precision)'!$E149,'Ultima mCF Table'!$B$1:$D$1,0))*($F149*V$11)</f>
        <v>2223</v>
      </c>
      <c r="W149" s="174">
        <f>INDEX('Ultima mCF Table'!$B$2:$D$92,MATCH('Ultima (Precision)'!$D$6,'Ultima mCF Table'!$A$2:$A$92,0),MATCH('Ultima (Precision)'!$E149,'Ultima mCF Table'!$B$1:$D$1,0))*($F149*W$11)</f>
        <v>2340</v>
      </c>
      <c r="X149" s="174">
        <f>INDEX('Ultima mCF Table'!$B$2:$D$92,MATCH('Ultima (Precision)'!$D$6,'Ultima mCF Table'!$A$2:$A$92,0),MATCH('Ultima (Precision)'!$E149,'Ultima mCF Table'!$B$1:$D$1,0))*($F149*X$11)</f>
        <v>2457</v>
      </c>
      <c r="Y149" s="174">
        <f>INDEX('Ultima mCF Table'!$B$2:$D$92,MATCH('Ultima (Precision)'!$D$6,'Ultima mCF Table'!$A$2:$A$92,0),MATCH('Ultima (Precision)'!$E149,'Ultima mCF Table'!$B$1:$D$1,0))*($F149*Y$11)</f>
        <v>2574</v>
      </c>
      <c r="Z149" s="174">
        <f>INDEX('Ultima mCF Table'!$B$2:$D$92,MATCH('Ultima (Precision)'!$D$6,'Ultima mCF Table'!$A$2:$A$92,0),MATCH('Ultima (Precision)'!$E149,'Ultima mCF Table'!$B$1:$D$1,0))*($F149*Z$11)</f>
        <v>2691</v>
      </c>
      <c r="AA149" s="174">
        <f>INDEX('Ultima mCF Table'!$B$2:$D$92,MATCH('Ultima (Precision)'!$D$6,'Ultima mCF Table'!$A$2:$A$92,0),MATCH('Ultima (Precision)'!$E149,'Ultima mCF Table'!$B$1:$D$1,0))*($F149*AA$11)</f>
        <v>2808</v>
      </c>
      <c r="AB149" s="174">
        <f>INDEX('Ultima mCF Table'!$B$2:$D$92,MATCH('Ultima (Precision)'!$D$6,'Ultima mCF Table'!$A$2:$A$92,0),MATCH('Ultima (Precision)'!$E149,'Ultima mCF Table'!$B$1:$D$1,0))*($F149*AB$11)</f>
        <v>2925</v>
      </c>
      <c r="AC149" s="174">
        <f>INDEX('Ultima mCF Table'!$B$2:$D$92,MATCH('Ultima (Precision)'!$D$6,'Ultima mCF Table'!$A$2:$A$92,0),MATCH('Ultima (Precision)'!$E149,'Ultima mCF Table'!$B$1:$D$1,0))*($F149*AC$11)</f>
        <v>3042</v>
      </c>
      <c r="AD149" s="178">
        <f>INDEX('Ultima mCF Table'!$B$2:$D$92,MATCH('Ultima (Precision)'!$D$6,'Ultima mCF Table'!$A$2:$A$92,0),MATCH('Ultima (Precision)'!$E149,'Ultima mCF Table'!$B$1:$D$1,0))*($F149*AD$11)</f>
        <v>3159</v>
      </c>
    </row>
    <row r="150" spans="1:30" x14ac:dyDescent="0.2">
      <c r="A150" s="351">
        <v>6</v>
      </c>
      <c r="B150" s="351">
        <v>578</v>
      </c>
      <c r="C150" s="351">
        <v>865</v>
      </c>
      <c r="D150" s="351" t="s">
        <v>67</v>
      </c>
      <c r="E150" s="351" t="s">
        <v>72</v>
      </c>
      <c r="F150" s="352">
        <v>1793</v>
      </c>
      <c r="G150" s="353"/>
      <c r="H150" s="177">
        <f>INDEX('Ultima mCF Table'!$B$2:$D$92,MATCH('Ultima (Precision)'!$D$6,'Ultima mCF Table'!$A$2:$A$92,0),MATCH('Ultima (Precision)'!$E150,'Ultima mCF Table'!$B$1:$D$1,0))*($F150*H$11)</f>
        <v>896.5</v>
      </c>
      <c r="I150" s="174">
        <f>INDEX('Ultima mCF Table'!$B$2:$D$92,MATCH('Ultima (Precision)'!$D$6,'Ultima mCF Table'!$A$2:$A$92,0),MATCH('Ultima (Precision)'!$E150,'Ultima mCF Table'!$B$1:$D$1,0))*($F150*I$11)</f>
        <v>1075.8</v>
      </c>
      <c r="J150" s="174">
        <f>INDEX('Ultima mCF Table'!$B$2:$D$92,MATCH('Ultima (Precision)'!$D$6,'Ultima mCF Table'!$A$2:$A$92,0),MATCH('Ultima (Precision)'!$E150,'Ultima mCF Table'!$B$1:$D$1,0))*($F150*J$11)</f>
        <v>1255.0999999999999</v>
      </c>
      <c r="K150" s="174">
        <f>INDEX('Ultima mCF Table'!$B$2:$D$92,MATCH('Ultima (Precision)'!$D$6,'Ultima mCF Table'!$A$2:$A$92,0),MATCH('Ultima (Precision)'!$E150,'Ultima mCF Table'!$B$1:$D$1,0))*($F150*K$11)</f>
        <v>1434.4</v>
      </c>
      <c r="L150" s="174">
        <f>INDEX('Ultima mCF Table'!$B$2:$D$92,MATCH('Ultima (Precision)'!$D$6,'Ultima mCF Table'!$A$2:$A$92,0),MATCH('Ultima (Precision)'!$E150,'Ultima mCF Table'!$B$1:$D$1,0))*($F150*L$11)</f>
        <v>1613.7</v>
      </c>
      <c r="M150" s="174">
        <f>INDEX('Ultima mCF Table'!$B$2:$D$92,MATCH('Ultima (Precision)'!$D$6,'Ultima mCF Table'!$A$2:$A$92,0),MATCH('Ultima (Precision)'!$E150,'Ultima mCF Table'!$B$1:$D$1,0))*($F150*M$11)</f>
        <v>1793</v>
      </c>
      <c r="N150" s="174">
        <f>INDEX('Ultima mCF Table'!$B$2:$D$92,MATCH('Ultima (Precision)'!$D$6,'Ultima mCF Table'!$A$2:$A$92,0),MATCH('Ultima (Precision)'!$E150,'Ultima mCF Table'!$B$1:$D$1,0))*($F150*N$11)</f>
        <v>1972.3000000000002</v>
      </c>
      <c r="O150" s="174">
        <f>INDEX('Ultima mCF Table'!$B$2:$D$92,MATCH('Ultima (Precision)'!$D$6,'Ultima mCF Table'!$A$2:$A$92,0),MATCH('Ultima (Precision)'!$E150,'Ultima mCF Table'!$B$1:$D$1,0))*($F150*O$11)</f>
        <v>2151.6</v>
      </c>
      <c r="P150" s="174">
        <f>INDEX('Ultima mCF Table'!$B$2:$D$92,MATCH('Ultima (Precision)'!$D$6,'Ultima mCF Table'!$A$2:$A$92,0),MATCH('Ultima (Precision)'!$E150,'Ultima mCF Table'!$B$1:$D$1,0))*($F150*P$11)</f>
        <v>2330.9</v>
      </c>
      <c r="Q150" s="174">
        <f>INDEX('Ultima mCF Table'!$B$2:$D$92,MATCH('Ultima (Precision)'!$D$6,'Ultima mCF Table'!$A$2:$A$92,0),MATCH('Ultima (Precision)'!$E150,'Ultima mCF Table'!$B$1:$D$1,0))*($F150*Q$11)</f>
        <v>2510.1999999999998</v>
      </c>
      <c r="R150" s="174">
        <f>INDEX('Ultima mCF Table'!$B$2:$D$92,MATCH('Ultima (Precision)'!$D$6,'Ultima mCF Table'!$A$2:$A$92,0),MATCH('Ultima (Precision)'!$E150,'Ultima mCF Table'!$B$1:$D$1,0))*($F150*R$11)</f>
        <v>2689.5</v>
      </c>
      <c r="S150" s="174">
        <f>INDEX('Ultima mCF Table'!$B$2:$D$92,MATCH('Ultima (Precision)'!$D$6,'Ultima mCF Table'!$A$2:$A$92,0),MATCH('Ultima (Precision)'!$E150,'Ultima mCF Table'!$B$1:$D$1,0))*($F150*S$11)</f>
        <v>2868.8</v>
      </c>
      <c r="T150" s="174">
        <f>INDEX('Ultima mCF Table'!$B$2:$D$92,MATCH('Ultima (Precision)'!$D$6,'Ultima mCF Table'!$A$2:$A$92,0),MATCH('Ultima (Precision)'!$E150,'Ultima mCF Table'!$B$1:$D$1,0))*($F150*T$11)</f>
        <v>3048.1</v>
      </c>
      <c r="U150" s="174">
        <f>INDEX('Ultima mCF Table'!$B$2:$D$92,MATCH('Ultima (Precision)'!$D$6,'Ultima mCF Table'!$A$2:$A$92,0),MATCH('Ultima (Precision)'!$E150,'Ultima mCF Table'!$B$1:$D$1,0))*($F150*U$11)</f>
        <v>3227.4</v>
      </c>
      <c r="V150" s="174">
        <f>INDEX('Ultima mCF Table'!$B$2:$D$92,MATCH('Ultima (Precision)'!$D$6,'Ultima mCF Table'!$A$2:$A$92,0),MATCH('Ultima (Precision)'!$E150,'Ultima mCF Table'!$B$1:$D$1,0))*($F150*V$11)</f>
        <v>3406.7</v>
      </c>
      <c r="W150" s="174">
        <f>INDEX('Ultima mCF Table'!$B$2:$D$92,MATCH('Ultima (Precision)'!$D$6,'Ultima mCF Table'!$A$2:$A$92,0),MATCH('Ultima (Precision)'!$E150,'Ultima mCF Table'!$B$1:$D$1,0))*($F150*W$11)</f>
        <v>3586</v>
      </c>
      <c r="X150" s="174">
        <f>INDEX('Ultima mCF Table'!$B$2:$D$92,MATCH('Ultima (Precision)'!$D$6,'Ultima mCF Table'!$A$2:$A$92,0),MATCH('Ultima (Precision)'!$E150,'Ultima mCF Table'!$B$1:$D$1,0))*($F150*X$11)</f>
        <v>3765.3</v>
      </c>
      <c r="Y150" s="174">
        <f>INDEX('Ultima mCF Table'!$B$2:$D$92,MATCH('Ultima (Precision)'!$D$6,'Ultima mCF Table'!$A$2:$A$92,0),MATCH('Ultima (Precision)'!$E150,'Ultima mCF Table'!$B$1:$D$1,0))*($F150*Y$11)</f>
        <v>3944.6000000000004</v>
      </c>
      <c r="Z150" s="174">
        <f>INDEX('Ultima mCF Table'!$B$2:$D$92,MATCH('Ultima (Precision)'!$D$6,'Ultima mCF Table'!$A$2:$A$92,0),MATCH('Ultima (Precision)'!$E150,'Ultima mCF Table'!$B$1:$D$1,0))*($F150*Z$11)</f>
        <v>4123.8999999999996</v>
      </c>
      <c r="AA150" s="174">
        <f>INDEX('Ultima mCF Table'!$B$2:$D$92,MATCH('Ultima (Precision)'!$D$6,'Ultima mCF Table'!$A$2:$A$92,0),MATCH('Ultima (Precision)'!$E150,'Ultima mCF Table'!$B$1:$D$1,0))*($F150*AA$11)</f>
        <v>4303.2</v>
      </c>
      <c r="AB150" s="174">
        <f>INDEX('Ultima mCF Table'!$B$2:$D$92,MATCH('Ultima (Precision)'!$D$6,'Ultima mCF Table'!$A$2:$A$92,0),MATCH('Ultima (Precision)'!$E150,'Ultima mCF Table'!$B$1:$D$1,0))*($F150*AB$11)</f>
        <v>4482.5</v>
      </c>
      <c r="AC150" s="174">
        <f>INDEX('Ultima mCF Table'!$B$2:$D$92,MATCH('Ultima (Precision)'!$D$6,'Ultima mCF Table'!$A$2:$A$92,0),MATCH('Ultima (Precision)'!$E150,'Ultima mCF Table'!$B$1:$D$1,0))*($F150*AC$11)</f>
        <v>4661.8</v>
      </c>
      <c r="AD150" s="178">
        <f>INDEX('Ultima mCF Table'!$B$2:$D$92,MATCH('Ultima (Precision)'!$D$6,'Ultima mCF Table'!$A$2:$A$92,0),MATCH('Ultima (Precision)'!$E150,'Ultima mCF Table'!$B$1:$D$1,0))*($F150*AD$11)</f>
        <v>4841.1000000000004</v>
      </c>
    </row>
    <row r="151" spans="1:30" x14ac:dyDescent="0.2">
      <c r="A151" s="351">
        <v>6</v>
      </c>
      <c r="B151" s="351">
        <v>578</v>
      </c>
      <c r="C151" s="351">
        <v>865</v>
      </c>
      <c r="D151" s="351" t="s">
        <v>68</v>
      </c>
      <c r="E151" s="351" t="s">
        <v>72</v>
      </c>
      <c r="F151" s="352">
        <v>2313</v>
      </c>
      <c r="G151" s="353"/>
      <c r="H151" s="177">
        <f>INDEX('Ultima mCF Table'!$B$2:$D$92,MATCH('Ultima (Precision)'!$D$6,'Ultima mCF Table'!$A$2:$A$92,0),MATCH('Ultima (Precision)'!$E151,'Ultima mCF Table'!$B$1:$D$1,0))*($F151*H$11)</f>
        <v>1156.5</v>
      </c>
      <c r="I151" s="174">
        <f>INDEX('Ultima mCF Table'!$B$2:$D$92,MATCH('Ultima (Precision)'!$D$6,'Ultima mCF Table'!$A$2:$A$92,0),MATCH('Ultima (Precision)'!$E151,'Ultima mCF Table'!$B$1:$D$1,0))*($F151*I$11)</f>
        <v>1387.8</v>
      </c>
      <c r="J151" s="174">
        <f>INDEX('Ultima mCF Table'!$B$2:$D$92,MATCH('Ultima (Precision)'!$D$6,'Ultima mCF Table'!$A$2:$A$92,0),MATCH('Ultima (Precision)'!$E151,'Ultima mCF Table'!$B$1:$D$1,0))*($F151*J$11)</f>
        <v>1619.1</v>
      </c>
      <c r="K151" s="174">
        <f>INDEX('Ultima mCF Table'!$B$2:$D$92,MATCH('Ultima (Precision)'!$D$6,'Ultima mCF Table'!$A$2:$A$92,0),MATCH('Ultima (Precision)'!$E151,'Ultima mCF Table'!$B$1:$D$1,0))*($F151*K$11)</f>
        <v>1850.4</v>
      </c>
      <c r="L151" s="174">
        <f>INDEX('Ultima mCF Table'!$B$2:$D$92,MATCH('Ultima (Precision)'!$D$6,'Ultima mCF Table'!$A$2:$A$92,0),MATCH('Ultima (Precision)'!$E151,'Ultima mCF Table'!$B$1:$D$1,0))*($F151*L$11)</f>
        <v>2081.7000000000003</v>
      </c>
      <c r="M151" s="174">
        <f>INDEX('Ultima mCF Table'!$B$2:$D$92,MATCH('Ultima (Precision)'!$D$6,'Ultima mCF Table'!$A$2:$A$92,0),MATCH('Ultima (Precision)'!$E151,'Ultima mCF Table'!$B$1:$D$1,0))*($F151*M$11)</f>
        <v>2313</v>
      </c>
      <c r="N151" s="174">
        <f>INDEX('Ultima mCF Table'!$B$2:$D$92,MATCH('Ultima (Precision)'!$D$6,'Ultima mCF Table'!$A$2:$A$92,0),MATCH('Ultima (Precision)'!$E151,'Ultima mCF Table'!$B$1:$D$1,0))*($F151*N$11)</f>
        <v>2544.3000000000002</v>
      </c>
      <c r="O151" s="174">
        <f>INDEX('Ultima mCF Table'!$B$2:$D$92,MATCH('Ultima (Precision)'!$D$6,'Ultima mCF Table'!$A$2:$A$92,0),MATCH('Ultima (Precision)'!$E151,'Ultima mCF Table'!$B$1:$D$1,0))*($F151*O$11)</f>
        <v>2775.6</v>
      </c>
      <c r="P151" s="174">
        <f>INDEX('Ultima mCF Table'!$B$2:$D$92,MATCH('Ultima (Precision)'!$D$6,'Ultima mCF Table'!$A$2:$A$92,0),MATCH('Ultima (Precision)'!$E151,'Ultima mCF Table'!$B$1:$D$1,0))*($F151*P$11)</f>
        <v>3006.9</v>
      </c>
      <c r="Q151" s="174">
        <f>INDEX('Ultima mCF Table'!$B$2:$D$92,MATCH('Ultima (Precision)'!$D$6,'Ultima mCF Table'!$A$2:$A$92,0),MATCH('Ultima (Precision)'!$E151,'Ultima mCF Table'!$B$1:$D$1,0))*($F151*Q$11)</f>
        <v>3238.2</v>
      </c>
      <c r="R151" s="174">
        <f>INDEX('Ultima mCF Table'!$B$2:$D$92,MATCH('Ultima (Precision)'!$D$6,'Ultima mCF Table'!$A$2:$A$92,0),MATCH('Ultima (Precision)'!$E151,'Ultima mCF Table'!$B$1:$D$1,0))*($F151*R$11)</f>
        <v>3469.5</v>
      </c>
      <c r="S151" s="174">
        <f>INDEX('Ultima mCF Table'!$B$2:$D$92,MATCH('Ultima (Precision)'!$D$6,'Ultima mCF Table'!$A$2:$A$92,0),MATCH('Ultima (Precision)'!$E151,'Ultima mCF Table'!$B$1:$D$1,0))*($F151*S$11)</f>
        <v>3700.8</v>
      </c>
      <c r="T151" s="174">
        <f>INDEX('Ultima mCF Table'!$B$2:$D$92,MATCH('Ultima (Precision)'!$D$6,'Ultima mCF Table'!$A$2:$A$92,0),MATCH('Ultima (Precision)'!$E151,'Ultima mCF Table'!$B$1:$D$1,0))*($F151*T$11)</f>
        <v>3932.1</v>
      </c>
      <c r="U151" s="174">
        <f>INDEX('Ultima mCF Table'!$B$2:$D$92,MATCH('Ultima (Precision)'!$D$6,'Ultima mCF Table'!$A$2:$A$92,0),MATCH('Ultima (Precision)'!$E151,'Ultima mCF Table'!$B$1:$D$1,0))*($F151*U$11)</f>
        <v>4163.4000000000005</v>
      </c>
      <c r="V151" s="174">
        <f>INDEX('Ultima mCF Table'!$B$2:$D$92,MATCH('Ultima (Precision)'!$D$6,'Ultima mCF Table'!$A$2:$A$92,0),MATCH('Ultima (Precision)'!$E151,'Ultima mCF Table'!$B$1:$D$1,0))*($F151*V$11)</f>
        <v>4394.7</v>
      </c>
      <c r="W151" s="174">
        <f>INDEX('Ultima mCF Table'!$B$2:$D$92,MATCH('Ultima (Precision)'!$D$6,'Ultima mCF Table'!$A$2:$A$92,0),MATCH('Ultima (Precision)'!$E151,'Ultima mCF Table'!$B$1:$D$1,0))*($F151*W$11)</f>
        <v>4626</v>
      </c>
      <c r="X151" s="174">
        <f>INDEX('Ultima mCF Table'!$B$2:$D$92,MATCH('Ultima (Precision)'!$D$6,'Ultima mCF Table'!$A$2:$A$92,0),MATCH('Ultima (Precision)'!$E151,'Ultima mCF Table'!$B$1:$D$1,0))*($F151*X$11)</f>
        <v>4857.3</v>
      </c>
      <c r="Y151" s="174">
        <f>INDEX('Ultima mCF Table'!$B$2:$D$92,MATCH('Ultima (Precision)'!$D$6,'Ultima mCF Table'!$A$2:$A$92,0),MATCH('Ultima (Precision)'!$E151,'Ultima mCF Table'!$B$1:$D$1,0))*($F151*Y$11)</f>
        <v>5088.6000000000004</v>
      </c>
      <c r="Z151" s="174">
        <f>INDEX('Ultima mCF Table'!$B$2:$D$92,MATCH('Ultima (Precision)'!$D$6,'Ultima mCF Table'!$A$2:$A$92,0),MATCH('Ultima (Precision)'!$E151,'Ultima mCF Table'!$B$1:$D$1,0))*($F151*Z$11)</f>
        <v>5319.9</v>
      </c>
      <c r="AA151" s="174">
        <f>INDEX('Ultima mCF Table'!$B$2:$D$92,MATCH('Ultima (Precision)'!$D$6,'Ultima mCF Table'!$A$2:$A$92,0),MATCH('Ultima (Precision)'!$E151,'Ultima mCF Table'!$B$1:$D$1,0))*($F151*AA$11)</f>
        <v>5551.2</v>
      </c>
      <c r="AB151" s="174">
        <f>INDEX('Ultima mCF Table'!$B$2:$D$92,MATCH('Ultima (Precision)'!$D$6,'Ultima mCF Table'!$A$2:$A$92,0),MATCH('Ultima (Precision)'!$E151,'Ultima mCF Table'!$B$1:$D$1,0))*($F151*AB$11)</f>
        <v>5782.5</v>
      </c>
      <c r="AC151" s="174">
        <f>INDEX('Ultima mCF Table'!$B$2:$D$92,MATCH('Ultima (Precision)'!$D$6,'Ultima mCF Table'!$A$2:$A$92,0),MATCH('Ultima (Precision)'!$E151,'Ultima mCF Table'!$B$1:$D$1,0))*($F151*AC$11)</f>
        <v>6013.8</v>
      </c>
      <c r="AD151" s="178">
        <f>INDEX('Ultima mCF Table'!$B$2:$D$92,MATCH('Ultima (Precision)'!$D$6,'Ultima mCF Table'!$A$2:$A$92,0),MATCH('Ultima (Precision)'!$E151,'Ultima mCF Table'!$B$1:$D$1,0))*($F151*AD$11)</f>
        <v>6245.1</v>
      </c>
    </row>
    <row r="152" spans="1:30" x14ac:dyDescent="0.2">
      <c r="A152" s="351">
        <v>6</v>
      </c>
      <c r="B152" s="351">
        <v>650</v>
      </c>
      <c r="C152" s="351">
        <v>935</v>
      </c>
      <c r="D152" s="351" t="s">
        <v>65</v>
      </c>
      <c r="E152" s="351" t="s">
        <v>72</v>
      </c>
      <c r="F152" s="352">
        <v>1024</v>
      </c>
      <c r="G152" s="353"/>
      <c r="H152" s="177">
        <f>INDEX('Ultima mCF Table'!$B$2:$D$92,MATCH('Ultima (Precision)'!$D$6,'Ultima mCF Table'!$A$2:$A$92,0),MATCH('Ultima (Precision)'!$E152,'Ultima mCF Table'!$B$1:$D$1,0))*($F152*H$11)</f>
        <v>512</v>
      </c>
      <c r="I152" s="174">
        <f>INDEX('Ultima mCF Table'!$B$2:$D$92,MATCH('Ultima (Precision)'!$D$6,'Ultima mCF Table'!$A$2:$A$92,0),MATCH('Ultima (Precision)'!$E152,'Ultima mCF Table'!$B$1:$D$1,0))*($F152*I$11)</f>
        <v>614.4</v>
      </c>
      <c r="J152" s="174">
        <f>INDEX('Ultima mCF Table'!$B$2:$D$92,MATCH('Ultima (Precision)'!$D$6,'Ultima mCF Table'!$A$2:$A$92,0),MATCH('Ultima (Precision)'!$E152,'Ultima mCF Table'!$B$1:$D$1,0))*($F152*J$11)</f>
        <v>716.8</v>
      </c>
      <c r="K152" s="174">
        <f>INDEX('Ultima mCF Table'!$B$2:$D$92,MATCH('Ultima (Precision)'!$D$6,'Ultima mCF Table'!$A$2:$A$92,0),MATCH('Ultima (Precision)'!$E152,'Ultima mCF Table'!$B$1:$D$1,0))*($F152*K$11)</f>
        <v>819.2</v>
      </c>
      <c r="L152" s="174">
        <f>INDEX('Ultima mCF Table'!$B$2:$D$92,MATCH('Ultima (Precision)'!$D$6,'Ultima mCF Table'!$A$2:$A$92,0),MATCH('Ultima (Precision)'!$E152,'Ultima mCF Table'!$B$1:$D$1,0))*($F152*L$11)</f>
        <v>921.6</v>
      </c>
      <c r="M152" s="174">
        <f>INDEX('Ultima mCF Table'!$B$2:$D$92,MATCH('Ultima (Precision)'!$D$6,'Ultima mCF Table'!$A$2:$A$92,0),MATCH('Ultima (Precision)'!$E152,'Ultima mCF Table'!$B$1:$D$1,0))*($F152*M$11)</f>
        <v>1024</v>
      </c>
      <c r="N152" s="174">
        <f>INDEX('Ultima mCF Table'!$B$2:$D$92,MATCH('Ultima (Precision)'!$D$6,'Ultima mCF Table'!$A$2:$A$92,0),MATCH('Ultima (Precision)'!$E152,'Ultima mCF Table'!$B$1:$D$1,0))*($F152*N$11)</f>
        <v>1126.4000000000001</v>
      </c>
      <c r="O152" s="174">
        <f>INDEX('Ultima mCF Table'!$B$2:$D$92,MATCH('Ultima (Precision)'!$D$6,'Ultima mCF Table'!$A$2:$A$92,0),MATCH('Ultima (Precision)'!$E152,'Ultima mCF Table'!$B$1:$D$1,0))*($F152*O$11)</f>
        <v>1228.8</v>
      </c>
      <c r="P152" s="174">
        <f>INDEX('Ultima mCF Table'!$B$2:$D$92,MATCH('Ultima (Precision)'!$D$6,'Ultima mCF Table'!$A$2:$A$92,0),MATCH('Ultima (Precision)'!$E152,'Ultima mCF Table'!$B$1:$D$1,0))*($F152*P$11)</f>
        <v>1331.2</v>
      </c>
      <c r="Q152" s="174">
        <f>INDEX('Ultima mCF Table'!$B$2:$D$92,MATCH('Ultima (Precision)'!$D$6,'Ultima mCF Table'!$A$2:$A$92,0),MATCH('Ultima (Precision)'!$E152,'Ultima mCF Table'!$B$1:$D$1,0))*($F152*Q$11)</f>
        <v>1433.6</v>
      </c>
      <c r="R152" s="174">
        <f>INDEX('Ultima mCF Table'!$B$2:$D$92,MATCH('Ultima (Precision)'!$D$6,'Ultima mCF Table'!$A$2:$A$92,0),MATCH('Ultima (Precision)'!$E152,'Ultima mCF Table'!$B$1:$D$1,0))*($F152*R$11)</f>
        <v>1536</v>
      </c>
      <c r="S152" s="174">
        <f>INDEX('Ultima mCF Table'!$B$2:$D$92,MATCH('Ultima (Precision)'!$D$6,'Ultima mCF Table'!$A$2:$A$92,0),MATCH('Ultima (Precision)'!$E152,'Ultima mCF Table'!$B$1:$D$1,0))*($F152*S$11)</f>
        <v>1638.4</v>
      </c>
      <c r="T152" s="174">
        <f>INDEX('Ultima mCF Table'!$B$2:$D$92,MATCH('Ultima (Precision)'!$D$6,'Ultima mCF Table'!$A$2:$A$92,0),MATCH('Ultima (Precision)'!$E152,'Ultima mCF Table'!$B$1:$D$1,0))*($F152*T$11)</f>
        <v>1740.8</v>
      </c>
      <c r="U152" s="174">
        <f>INDEX('Ultima mCF Table'!$B$2:$D$92,MATCH('Ultima (Precision)'!$D$6,'Ultima mCF Table'!$A$2:$A$92,0),MATCH('Ultima (Precision)'!$E152,'Ultima mCF Table'!$B$1:$D$1,0))*($F152*U$11)</f>
        <v>1843.2</v>
      </c>
      <c r="V152" s="174">
        <f>INDEX('Ultima mCF Table'!$B$2:$D$92,MATCH('Ultima (Precision)'!$D$6,'Ultima mCF Table'!$A$2:$A$92,0),MATCH('Ultima (Precision)'!$E152,'Ultima mCF Table'!$B$1:$D$1,0))*($F152*V$11)</f>
        <v>1945.6</v>
      </c>
      <c r="W152" s="174">
        <f>INDEX('Ultima mCF Table'!$B$2:$D$92,MATCH('Ultima (Precision)'!$D$6,'Ultima mCF Table'!$A$2:$A$92,0),MATCH('Ultima (Precision)'!$E152,'Ultima mCF Table'!$B$1:$D$1,0))*($F152*W$11)</f>
        <v>2048</v>
      </c>
      <c r="X152" s="174">
        <f>INDEX('Ultima mCF Table'!$B$2:$D$92,MATCH('Ultima (Precision)'!$D$6,'Ultima mCF Table'!$A$2:$A$92,0),MATCH('Ultima (Precision)'!$E152,'Ultima mCF Table'!$B$1:$D$1,0))*($F152*X$11)</f>
        <v>2150.4</v>
      </c>
      <c r="Y152" s="174">
        <f>INDEX('Ultima mCF Table'!$B$2:$D$92,MATCH('Ultima (Precision)'!$D$6,'Ultima mCF Table'!$A$2:$A$92,0),MATCH('Ultima (Precision)'!$E152,'Ultima mCF Table'!$B$1:$D$1,0))*($F152*Y$11)</f>
        <v>2252.8000000000002</v>
      </c>
      <c r="Z152" s="174">
        <f>INDEX('Ultima mCF Table'!$B$2:$D$92,MATCH('Ultima (Precision)'!$D$6,'Ultima mCF Table'!$A$2:$A$92,0),MATCH('Ultima (Precision)'!$E152,'Ultima mCF Table'!$B$1:$D$1,0))*($F152*Z$11)</f>
        <v>2355.1999999999998</v>
      </c>
      <c r="AA152" s="174">
        <f>INDEX('Ultima mCF Table'!$B$2:$D$92,MATCH('Ultima (Precision)'!$D$6,'Ultima mCF Table'!$A$2:$A$92,0),MATCH('Ultima (Precision)'!$E152,'Ultima mCF Table'!$B$1:$D$1,0))*($F152*AA$11)</f>
        <v>2457.6</v>
      </c>
      <c r="AB152" s="174">
        <f>INDEX('Ultima mCF Table'!$B$2:$D$92,MATCH('Ultima (Precision)'!$D$6,'Ultima mCF Table'!$A$2:$A$92,0),MATCH('Ultima (Precision)'!$E152,'Ultima mCF Table'!$B$1:$D$1,0))*($F152*AB$11)</f>
        <v>2560</v>
      </c>
      <c r="AC152" s="174">
        <f>INDEX('Ultima mCF Table'!$B$2:$D$92,MATCH('Ultima (Precision)'!$D$6,'Ultima mCF Table'!$A$2:$A$92,0),MATCH('Ultima (Precision)'!$E152,'Ultima mCF Table'!$B$1:$D$1,0))*($F152*AC$11)</f>
        <v>2662.4</v>
      </c>
      <c r="AD152" s="178">
        <f>INDEX('Ultima mCF Table'!$B$2:$D$92,MATCH('Ultima (Precision)'!$D$6,'Ultima mCF Table'!$A$2:$A$92,0),MATCH('Ultima (Precision)'!$E152,'Ultima mCF Table'!$B$1:$D$1,0))*($F152*AD$11)</f>
        <v>2764.8</v>
      </c>
    </row>
    <row r="153" spans="1:30" x14ac:dyDescent="0.2">
      <c r="A153" s="351">
        <v>6</v>
      </c>
      <c r="B153" s="351">
        <v>650</v>
      </c>
      <c r="C153" s="351">
        <v>935</v>
      </c>
      <c r="D153" s="351" t="s">
        <v>66</v>
      </c>
      <c r="E153" s="351" t="s">
        <v>72</v>
      </c>
      <c r="F153" s="352">
        <v>1286</v>
      </c>
      <c r="G153" s="353"/>
      <c r="H153" s="177">
        <f>INDEX('Ultima mCF Table'!$B$2:$D$92,MATCH('Ultima (Precision)'!$D$6,'Ultima mCF Table'!$A$2:$A$92,0),MATCH('Ultima (Precision)'!$E153,'Ultima mCF Table'!$B$1:$D$1,0))*($F153*H$11)</f>
        <v>643</v>
      </c>
      <c r="I153" s="174">
        <f>INDEX('Ultima mCF Table'!$B$2:$D$92,MATCH('Ultima (Precision)'!$D$6,'Ultima mCF Table'!$A$2:$A$92,0),MATCH('Ultima (Precision)'!$E153,'Ultima mCF Table'!$B$1:$D$1,0))*($F153*I$11)</f>
        <v>771.6</v>
      </c>
      <c r="J153" s="174">
        <f>INDEX('Ultima mCF Table'!$B$2:$D$92,MATCH('Ultima (Precision)'!$D$6,'Ultima mCF Table'!$A$2:$A$92,0),MATCH('Ultima (Precision)'!$E153,'Ultima mCF Table'!$B$1:$D$1,0))*($F153*J$11)</f>
        <v>900.19999999999993</v>
      </c>
      <c r="K153" s="174">
        <f>INDEX('Ultima mCF Table'!$B$2:$D$92,MATCH('Ultima (Precision)'!$D$6,'Ultima mCF Table'!$A$2:$A$92,0),MATCH('Ultima (Precision)'!$E153,'Ultima mCF Table'!$B$1:$D$1,0))*($F153*K$11)</f>
        <v>1028.8</v>
      </c>
      <c r="L153" s="174">
        <f>INDEX('Ultima mCF Table'!$B$2:$D$92,MATCH('Ultima (Precision)'!$D$6,'Ultima mCF Table'!$A$2:$A$92,0),MATCH('Ultima (Precision)'!$E153,'Ultima mCF Table'!$B$1:$D$1,0))*($F153*L$11)</f>
        <v>1157.4000000000001</v>
      </c>
      <c r="M153" s="174">
        <f>INDEX('Ultima mCF Table'!$B$2:$D$92,MATCH('Ultima (Precision)'!$D$6,'Ultima mCF Table'!$A$2:$A$92,0),MATCH('Ultima (Precision)'!$E153,'Ultima mCF Table'!$B$1:$D$1,0))*($F153*M$11)</f>
        <v>1286</v>
      </c>
      <c r="N153" s="174">
        <f>INDEX('Ultima mCF Table'!$B$2:$D$92,MATCH('Ultima (Precision)'!$D$6,'Ultima mCF Table'!$A$2:$A$92,0),MATCH('Ultima (Precision)'!$E153,'Ultima mCF Table'!$B$1:$D$1,0))*($F153*N$11)</f>
        <v>1414.6000000000001</v>
      </c>
      <c r="O153" s="174">
        <f>INDEX('Ultima mCF Table'!$B$2:$D$92,MATCH('Ultima (Precision)'!$D$6,'Ultima mCF Table'!$A$2:$A$92,0),MATCH('Ultima (Precision)'!$E153,'Ultima mCF Table'!$B$1:$D$1,0))*($F153*O$11)</f>
        <v>1543.2</v>
      </c>
      <c r="P153" s="174">
        <f>INDEX('Ultima mCF Table'!$B$2:$D$92,MATCH('Ultima (Precision)'!$D$6,'Ultima mCF Table'!$A$2:$A$92,0),MATCH('Ultima (Precision)'!$E153,'Ultima mCF Table'!$B$1:$D$1,0))*($F153*P$11)</f>
        <v>1671.8</v>
      </c>
      <c r="Q153" s="174">
        <f>INDEX('Ultima mCF Table'!$B$2:$D$92,MATCH('Ultima (Precision)'!$D$6,'Ultima mCF Table'!$A$2:$A$92,0),MATCH('Ultima (Precision)'!$E153,'Ultima mCF Table'!$B$1:$D$1,0))*($F153*Q$11)</f>
        <v>1800.3999999999999</v>
      </c>
      <c r="R153" s="174">
        <f>INDEX('Ultima mCF Table'!$B$2:$D$92,MATCH('Ultima (Precision)'!$D$6,'Ultima mCF Table'!$A$2:$A$92,0),MATCH('Ultima (Precision)'!$E153,'Ultima mCF Table'!$B$1:$D$1,0))*($F153*R$11)</f>
        <v>1929</v>
      </c>
      <c r="S153" s="174">
        <f>INDEX('Ultima mCF Table'!$B$2:$D$92,MATCH('Ultima (Precision)'!$D$6,'Ultima mCF Table'!$A$2:$A$92,0),MATCH('Ultima (Precision)'!$E153,'Ultima mCF Table'!$B$1:$D$1,0))*($F153*S$11)</f>
        <v>2057.6</v>
      </c>
      <c r="T153" s="174">
        <f>INDEX('Ultima mCF Table'!$B$2:$D$92,MATCH('Ultima (Precision)'!$D$6,'Ultima mCF Table'!$A$2:$A$92,0),MATCH('Ultima (Precision)'!$E153,'Ultima mCF Table'!$B$1:$D$1,0))*($F153*T$11)</f>
        <v>2186.1999999999998</v>
      </c>
      <c r="U153" s="174">
        <f>INDEX('Ultima mCF Table'!$B$2:$D$92,MATCH('Ultima (Precision)'!$D$6,'Ultima mCF Table'!$A$2:$A$92,0),MATCH('Ultima (Precision)'!$E153,'Ultima mCF Table'!$B$1:$D$1,0))*($F153*U$11)</f>
        <v>2314.8000000000002</v>
      </c>
      <c r="V153" s="174">
        <f>INDEX('Ultima mCF Table'!$B$2:$D$92,MATCH('Ultima (Precision)'!$D$6,'Ultima mCF Table'!$A$2:$A$92,0),MATCH('Ultima (Precision)'!$E153,'Ultima mCF Table'!$B$1:$D$1,0))*($F153*V$11)</f>
        <v>2443.4</v>
      </c>
      <c r="W153" s="174">
        <f>INDEX('Ultima mCF Table'!$B$2:$D$92,MATCH('Ultima (Precision)'!$D$6,'Ultima mCF Table'!$A$2:$A$92,0),MATCH('Ultima (Precision)'!$E153,'Ultima mCF Table'!$B$1:$D$1,0))*($F153*W$11)</f>
        <v>2572</v>
      </c>
      <c r="X153" s="174">
        <f>INDEX('Ultima mCF Table'!$B$2:$D$92,MATCH('Ultima (Precision)'!$D$6,'Ultima mCF Table'!$A$2:$A$92,0),MATCH('Ultima (Precision)'!$E153,'Ultima mCF Table'!$B$1:$D$1,0))*($F153*X$11)</f>
        <v>2700.6</v>
      </c>
      <c r="Y153" s="174">
        <f>INDEX('Ultima mCF Table'!$B$2:$D$92,MATCH('Ultima (Precision)'!$D$6,'Ultima mCF Table'!$A$2:$A$92,0),MATCH('Ultima (Precision)'!$E153,'Ultima mCF Table'!$B$1:$D$1,0))*($F153*Y$11)</f>
        <v>2829.2000000000003</v>
      </c>
      <c r="Z153" s="174">
        <f>INDEX('Ultima mCF Table'!$B$2:$D$92,MATCH('Ultima (Precision)'!$D$6,'Ultima mCF Table'!$A$2:$A$92,0),MATCH('Ultima (Precision)'!$E153,'Ultima mCF Table'!$B$1:$D$1,0))*($F153*Z$11)</f>
        <v>2957.7999999999997</v>
      </c>
      <c r="AA153" s="174">
        <f>INDEX('Ultima mCF Table'!$B$2:$D$92,MATCH('Ultima (Precision)'!$D$6,'Ultima mCF Table'!$A$2:$A$92,0),MATCH('Ultima (Precision)'!$E153,'Ultima mCF Table'!$B$1:$D$1,0))*($F153*AA$11)</f>
        <v>3086.4</v>
      </c>
      <c r="AB153" s="174">
        <f>INDEX('Ultima mCF Table'!$B$2:$D$92,MATCH('Ultima (Precision)'!$D$6,'Ultima mCF Table'!$A$2:$A$92,0),MATCH('Ultima (Precision)'!$E153,'Ultima mCF Table'!$B$1:$D$1,0))*($F153*AB$11)</f>
        <v>3215</v>
      </c>
      <c r="AC153" s="174">
        <f>INDEX('Ultima mCF Table'!$B$2:$D$92,MATCH('Ultima (Precision)'!$D$6,'Ultima mCF Table'!$A$2:$A$92,0),MATCH('Ultima (Precision)'!$E153,'Ultima mCF Table'!$B$1:$D$1,0))*($F153*AC$11)</f>
        <v>3343.6</v>
      </c>
      <c r="AD153" s="178">
        <f>INDEX('Ultima mCF Table'!$B$2:$D$92,MATCH('Ultima (Precision)'!$D$6,'Ultima mCF Table'!$A$2:$A$92,0),MATCH('Ultima (Precision)'!$E153,'Ultima mCF Table'!$B$1:$D$1,0))*($F153*AD$11)</f>
        <v>3472.2000000000003</v>
      </c>
    </row>
    <row r="154" spans="1:30" x14ac:dyDescent="0.2">
      <c r="A154" s="351">
        <v>6</v>
      </c>
      <c r="B154" s="351">
        <v>650</v>
      </c>
      <c r="C154" s="351">
        <v>935</v>
      </c>
      <c r="D154" s="351" t="s">
        <v>67</v>
      </c>
      <c r="E154" s="351" t="s">
        <v>72</v>
      </c>
      <c r="F154" s="352">
        <v>1960</v>
      </c>
      <c r="G154" s="353"/>
      <c r="H154" s="177">
        <f>INDEX('Ultima mCF Table'!$B$2:$D$92,MATCH('Ultima (Precision)'!$D$6,'Ultima mCF Table'!$A$2:$A$92,0),MATCH('Ultima (Precision)'!$E154,'Ultima mCF Table'!$B$1:$D$1,0))*($F154*H$11)</f>
        <v>980</v>
      </c>
      <c r="I154" s="174">
        <f>INDEX('Ultima mCF Table'!$B$2:$D$92,MATCH('Ultima (Precision)'!$D$6,'Ultima mCF Table'!$A$2:$A$92,0),MATCH('Ultima (Precision)'!$E154,'Ultima mCF Table'!$B$1:$D$1,0))*($F154*I$11)</f>
        <v>1176</v>
      </c>
      <c r="J154" s="174">
        <f>INDEX('Ultima mCF Table'!$B$2:$D$92,MATCH('Ultima (Precision)'!$D$6,'Ultima mCF Table'!$A$2:$A$92,0),MATCH('Ultima (Precision)'!$E154,'Ultima mCF Table'!$B$1:$D$1,0))*($F154*J$11)</f>
        <v>1372</v>
      </c>
      <c r="K154" s="174">
        <f>INDEX('Ultima mCF Table'!$B$2:$D$92,MATCH('Ultima (Precision)'!$D$6,'Ultima mCF Table'!$A$2:$A$92,0),MATCH('Ultima (Precision)'!$E154,'Ultima mCF Table'!$B$1:$D$1,0))*($F154*K$11)</f>
        <v>1568</v>
      </c>
      <c r="L154" s="174">
        <f>INDEX('Ultima mCF Table'!$B$2:$D$92,MATCH('Ultima (Precision)'!$D$6,'Ultima mCF Table'!$A$2:$A$92,0),MATCH('Ultima (Precision)'!$E154,'Ultima mCF Table'!$B$1:$D$1,0))*($F154*L$11)</f>
        <v>1764</v>
      </c>
      <c r="M154" s="174">
        <f>INDEX('Ultima mCF Table'!$B$2:$D$92,MATCH('Ultima (Precision)'!$D$6,'Ultima mCF Table'!$A$2:$A$92,0),MATCH('Ultima (Precision)'!$E154,'Ultima mCF Table'!$B$1:$D$1,0))*($F154*M$11)</f>
        <v>1960</v>
      </c>
      <c r="N154" s="174">
        <f>INDEX('Ultima mCF Table'!$B$2:$D$92,MATCH('Ultima (Precision)'!$D$6,'Ultima mCF Table'!$A$2:$A$92,0),MATCH('Ultima (Precision)'!$E154,'Ultima mCF Table'!$B$1:$D$1,0))*($F154*N$11)</f>
        <v>2156</v>
      </c>
      <c r="O154" s="174">
        <f>INDEX('Ultima mCF Table'!$B$2:$D$92,MATCH('Ultima (Precision)'!$D$6,'Ultima mCF Table'!$A$2:$A$92,0),MATCH('Ultima (Precision)'!$E154,'Ultima mCF Table'!$B$1:$D$1,0))*($F154*O$11)</f>
        <v>2352</v>
      </c>
      <c r="P154" s="174">
        <f>INDEX('Ultima mCF Table'!$B$2:$D$92,MATCH('Ultima (Precision)'!$D$6,'Ultima mCF Table'!$A$2:$A$92,0),MATCH('Ultima (Precision)'!$E154,'Ultima mCF Table'!$B$1:$D$1,0))*($F154*P$11)</f>
        <v>2548</v>
      </c>
      <c r="Q154" s="174">
        <f>INDEX('Ultima mCF Table'!$B$2:$D$92,MATCH('Ultima (Precision)'!$D$6,'Ultima mCF Table'!$A$2:$A$92,0),MATCH('Ultima (Precision)'!$E154,'Ultima mCF Table'!$B$1:$D$1,0))*($F154*Q$11)</f>
        <v>2744</v>
      </c>
      <c r="R154" s="174">
        <f>INDEX('Ultima mCF Table'!$B$2:$D$92,MATCH('Ultima (Precision)'!$D$6,'Ultima mCF Table'!$A$2:$A$92,0),MATCH('Ultima (Precision)'!$E154,'Ultima mCF Table'!$B$1:$D$1,0))*($F154*R$11)</f>
        <v>2940</v>
      </c>
      <c r="S154" s="174">
        <f>INDEX('Ultima mCF Table'!$B$2:$D$92,MATCH('Ultima (Precision)'!$D$6,'Ultima mCF Table'!$A$2:$A$92,0),MATCH('Ultima (Precision)'!$E154,'Ultima mCF Table'!$B$1:$D$1,0))*($F154*S$11)</f>
        <v>3136</v>
      </c>
      <c r="T154" s="174">
        <f>INDEX('Ultima mCF Table'!$B$2:$D$92,MATCH('Ultima (Precision)'!$D$6,'Ultima mCF Table'!$A$2:$A$92,0),MATCH('Ultima (Precision)'!$E154,'Ultima mCF Table'!$B$1:$D$1,0))*($F154*T$11)</f>
        <v>3332</v>
      </c>
      <c r="U154" s="174">
        <f>INDEX('Ultima mCF Table'!$B$2:$D$92,MATCH('Ultima (Precision)'!$D$6,'Ultima mCF Table'!$A$2:$A$92,0),MATCH('Ultima (Precision)'!$E154,'Ultima mCF Table'!$B$1:$D$1,0))*($F154*U$11)</f>
        <v>3528</v>
      </c>
      <c r="V154" s="174">
        <f>INDEX('Ultima mCF Table'!$B$2:$D$92,MATCH('Ultima (Precision)'!$D$6,'Ultima mCF Table'!$A$2:$A$92,0),MATCH('Ultima (Precision)'!$E154,'Ultima mCF Table'!$B$1:$D$1,0))*($F154*V$11)</f>
        <v>3724</v>
      </c>
      <c r="W154" s="174">
        <f>INDEX('Ultima mCF Table'!$B$2:$D$92,MATCH('Ultima (Precision)'!$D$6,'Ultima mCF Table'!$A$2:$A$92,0),MATCH('Ultima (Precision)'!$E154,'Ultima mCF Table'!$B$1:$D$1,0))*($F154*W$11)</f>
        <v>3920</v>
      </c>
      <c r="X154" s="174">
        <f>INDEX('Ultima mCF Table'!$B$2:$D$92,MATCH('Ultima (Precision)'!$D$6,'Ultima mCF Table'!$A$2:$A$92,0),MATCH('Ultima (Precision)'!$E154,'Ultima mCF Table'!$B$1:$D$1,0))*($F154*X$11)</f>
        <v>4116</v>
      </c>
      <c r="Y154" s="174">
        <f>INDEX('Ultima mCF Table'!$B$2:$D$92,MATCH('Ultima (Precision)'!$D$6,'Ultima mCF Table'!$A$2:$A$92,0),MATCH('Ultima (Precision)'!$E154,'Ultima mCF Table'!$B$1:$D$1,0))*($F154*Y$11)</f>
        <v>4312</v>
      </c>
      <c r="Z154" s="174">
        <f>INDEX('Ultima mCF Table'!$B$2:$D$92,MATCH('Ultima (Precision)'!$D$6,'Ultima mCF Table'!$A$2:$A$92,0),MATCH('Ultima (Precision)'!$E154,'Ultima mCF Table'!$B$1:$D$1,0))*($F154*Z$11)</f>
        <v>4508</v>
      </c>
      <c r="AA154" s="174">
        <f>INDEX('Ultima mCF Table'!$B$2:$D$92,MATCH('Ultima (Precision)'!$D$6,'Ultima mCF Table'!$A$2:$A$92,0),MATCH('Ultima (Precision)'!$E154,'Ultima mCF Table'!$B$1:$D$1,0))*($F154*AA$11)</f>
        <v>4704</v>
      </c>
      <c r="AB154" s="174">
        <f>INDEX('Ultima mCF Table'!$B$2:$D$92,MATCH('Ultima (Precision)'!$D$6,'Ultima mCF Table'!$A$2:$A$92,0),MATCH('Ultima (Precision)'!$E154,'Ultima mCF Table'!$B$1:$D$1,0))*($F154*AB$11)</f>
        <v>4900</v>
      </c>
      <c r="AC154" s="174">
        <f>INDEX('Ultima mCF Table'!$B$2:$D$92,MATCH('Ultima (Precision)'!$D$6,'Ultima mCF Table'!$A$2:$A$92,0),MATCH('Ultima (Precision)'!$E154,'Ultima mCF Table'!$B$1:$D$1,0))*($F154*AC$11)</f>
        <v>5096</v>
      </c>
      <c r="AD154" s="178">
        <f>INDEX('Ultima mCF Table'!$B$2:$D$92,MATCH('Ultima (Precision)'!$D$6,'Ultima mCF Table'!$A$2:$A$92,0),MATCH('Ultima (Precision)'!$E154,'Ultima mCF Table'!$B$1:$D$1,0))*($F154*AD$11)</f>
        <v>5292</v>
      </c>
    </row>
    <row r="155" spans="1:30" x14ac:dyDescent="0.2">
      <c r="A155" s="351">
        <v>6</v>
      </c>
      <c r="B155" s="351">
        <v>650</v>
      </c>
      <c r="C155" s="351">
        <v>935</v>
      </c>
      <c r="D155" s="351" t="s">
        <v>68</v>
      </c>
      <c r="E155" s="351" t="s">
        <v>72</v>
      </c>
      <c r="F155" s="352">
        <v>2498</v>
      </c>
      <c r="G155" s="353"/>
      <c r="H155" s="177">
        <f>INDEX('Ultima mCF Table'!$B$2:$D$92,MATCH('Ultima (Precision)'!$D$6,'Ultima mCF Table'!$A$2:$A$92,0),MATCH('Ultima (Precision)'!$E155,'Ultima mCF Table'!$B$1:$D$1,0))*($F155*H$11)</f>
        <v>1249</v>
      </c>
      <c r="I155" s="174">
        <f>INDEX('Ultima mCF Table'!$B$2:$D$92,MATCH('Ultima (Precision)'!$D$6,'Ultima mCF Table'!$A$2:$A$92,0),MATCH('Ultima (Precision)'!$E155,'Ultima mCF Table'!$B$1:$D$1,0))*($F155*I$11)</f>
        <v>1498.8</v>
      </c>
      <c r="J155" s="174">
        <f>INDEX('Ultima mCF Table'!$B$2:$D$92,MATCH('Ultima (Precision)'!$D$6,'Ultima mCF Table'!$A$2:$A$92,0),MATCH('Ultima (Precision)'!$E155,'Ultima mCF Table'!$B$1:$D$1,0))*($F155*J$11)</f>
        <v>1748.6</v>
      </c>
      <c r="K155" s="174">
        <f>INDEX('Ultima mCF Table'!$B$2:$D$92,MATCH('Ultima (Precision)'!$D$6,'Ultima mCF Table'!$A$2:$A$92,0),MATCH('Ultima (Precision)'!$E155,'Ultima mCF Table'!$B$1:$D$1,0))*($F155*K$11)</f>
        <v>1998.4</v>
      </c>
      <c r="L155" s="174">
        <f>INDEX('Ultima mCF Table'!$B$2:$D$92,MATCH('Ultima (Precision)'!$D$6,'Ultima mCF Table'!$A$2:$A$92,0),MATCH('Ultima (Precision)'!$E155,'Ultima mCF Table'!$B$1:$D$1,0))*($F155*L$11)</f>
        <v>2248.2000000000003</v>
      </c>
      <c r="M155" s="174">
        <f>INDEX('Ultima mCF Table'!$B$2:$D$92,MATCH('Ultima (Precision)'!$D$6,'Ultima mCF Table'!$A$2:$A$92,0),MATCH('Ultima (Precision)'!$E155,'Ultima mCF Table'!$B$1:$D$1,0))*($F155*M$11)</f>
        <v>2498</v>
      </c>
      <c r="N155" s="174">
        <f>INDEX('Ultima mCF Table'!$B$2:$D$92,MATCH('Ultima (Precision)'!$D$6,'Ultima mCF Table'!$A$2:$A$92,0),MATCH('Ultima (Precision)'!$E155,'Ultima mCF Table'!$B$1:$D$1,0))*($F155*N$11)</f>
        <v>2747.8</v>
      </c>
      <c r="O155" s="174">
        <f>INDEX('Ultima mCF Table'!$B$2:$D$92,MATCH('Ultima (Precision)'!$D$6,'Ultima mCF Table'!$A$2:$A$92,0),MATCH('Ultima (Precision)'!$E155,'Ultima mCF Table'!$B$1:$D$1,0))*($F155*O$11)</f>
        <v>2997.6</v>
      </c>
      <c r="P155" s="174">
        <f>INDEX('Ultima mCF Table'!$B$2:$D$92,MATCH('Ultima (Precision)'!$D$6,'Ultima mCF Table'!$A$2:$A$92,0),MATCH('Ultima (Precision)'!$E155,'Ultima mCF Table'!$B$1:$D$1,0))*($F155*P$11)</f>
        <v>3247.4</v>
      </c>
      <c r="Q155" s="174">
        <f>INDEX('Ultima mCF Table'!$B$2:$D$92,MATCH('Ultima (Precision)'!$D$6,'Ultima mCF Table'!$A$2:$A$92,0),MATCH('Ultima (Precision)'!$E155,'Ultima mCF Table'!$B$1:$D$1,0))*($F155*Q$11)</f>
        <v>3497.2</v>
      </c>
      <c r="R155" s="174">
        <f>INDEX('Ultima mCF Table'!$B$2:$D$92,MATCH('Ultima (Precision)'!$D$6,'Ultima mCF Table'!$A$2:$A$92,0),MATCH('Ultima (Precision)'!$E155,'Ultima mCF Table'!$B$1:$D$1,0))*($F155*R$11)</f>
        <v>3747</v>
      </c>
      <c r="S155" s="174">
        <f>INDEX('Ultima mCF Table'!$B$2:$D$92,MATCH('Ultima (Precision)'!$D$6,'Ultima mCF Table'!$A$2:$A$92,0),MATCH('Ultima (Precision)'!$E155,'Ultima mCF Table'!$B$1:$D$1,0))*($F155*S$11)</f>
        <v>3996.8</v>
      </c>
      <c r="T155" s="174">
        <f>INDEX('Ultima mCF Table'!$B$2:$D$92,MATCH('Ultima (Precision)'!$D$6,'Ultima mCF Table'!$A$2:$A$92,0),MATCH('Ultima (Precision)'!$E155,'Ultima mCF Table'!$B$1:$D$1,0))*($F155*T$11)</f>
        <v>4246.5999999999995</v>
      </c>
      <c r="U155" s="174">
        <f>INDEX('Ultima mCF Table'!$B$2:$D$92,MATCH('Ultima (Precision)'!$D$6,'Ultima mCF Table'!$A$2:$A$92,0),MATCH('Ultima (Precision)'!$E155,'Ultima mCF Table'!$B$1:$D$1,0))*($F155*U$11)</f>
        <v>4496.4000000000005</v>
      </c>
      <c r="V155" s="174">
        <f>INDEX('Ultima mCF Table'!$B$2:$D$92,MATCH('Ultima (Precision)'!$D$6,'Ultima mCF Table'!$A$2:$A$92,0),MATCH('Ultima (Precision)'!$E155,'Ultima mCF Table'!$B$1:$D$1,0))*($F155*V$11)</f>
        <v>4746.2</v>
      </c>
      <c r="W155" s="174">
        <f>INDEX('Ultima mCF Table'!$B$2:$D$92,MATCH('Ultima (Precision)'!$D$6,'Ultima mCF Table'!$A$2:$A$92,0),MATCH('Ultima (Precision)'!$E155,'Ultima mCF Table'!$B$1:$D$1,0))*($F155*W$11)</f>
        <v>4996</v>
      </c>
      <c r="X155" s="174">
        <f>INDEX('Ultima mCF Table'!$B$2:$D$92,MATCH('Ultima (Precision)'!$D$6,'Ultima mCF Table'!$A$2:$A$92,0),MATCH('Ultima (Precision)'!$E155,'Ultima mCF Table'!$B$1:$D$1,0))*($F155*X$11)</f>
        <v>5245.8</v>
      </c>
      <c r="Y155" s="174">
        <f>INDEX('Ultima mCF Table'!$B$2:$D$92,MATCH('Ultima (Precision)'!$D$6,'Ultima mCF Table'!$A$2:$A$92,0),MATCH('Ultima (Precision)'!$E155,'Ultima mCF Table'!$B$1:$D$1,0))*($F155*Y$11)</f>
        <v>5495.6</v>
      </c>
      <c r="Z155" s="174">
        <f>INDEX('Ultima mCF Table'!$B$2:$D$92,MATCH('Ultima (Precision)'!$D$6,'Ultima mCF Table'!$A$2:$A$92,0),MATCH('Ultima (Precision)'!$E155,'Ultima mCF Table'!$B$1:$D$1,0))*($F155*Z$11)</f>
        <v>5745.4</v>
      </c>
      <c r="AA155" s="174">
        <f>INDEX('Ultima mCF Table'!$B$2:$D$92,MATCH('Ultima (Precision)'!$D$6,'Ultima mCF Table'!$A$2:$A$92,0),MATCH('Ultima (Precision)'!$E155,'Ultima mCF Table'!$B$1:$D$1,0))*($F155*AA$11)</f>
        <v>5995.2</v>
      </c>
      <c r="AB155" s="174">
        <f>INDEX('Ultima mCF Table'!$B$2:$D$92,MATCH('Ultima (Precision)'!$D$6,'Ultima mCF Table'!$A$2:$A$92,0),MATCH('Ultima (Precision)'!$E155,'Ultima mCF Table'!$B$1:$D$1,0))*($F155*AB$11)</f>
        <v>6245</v>
      </c>
      <c r="AC155" s="174">
        <f>INDEX('Ultima mCF Table'!$B$2:$D$92,MATCH('Ultima (Precision)'!$D$6,'Ultima mCF Table'!$A$2:$A$92,0),MATCH('Ultima (Precision)'!$E155,'Ultima mCF Table'!$B$1:$D$1,0))*($F155*AC$11)</f>
        <v>6494.8</v>
      </c>
      <c r="AD155" s="178">
        <f>INDEX('Ultima mCF Table'!$B$2:$D$92,MATCH('Ultima (Precision)'!$D$6,'Ultima mCF Table'!$A$2:$A$92,0),MATCH('Ultima (Precision)'!$E155,'Ultima mCF Table'!$B$1:$D$1,0))*($F155*AD$11)</f>
        <v>6744.6</v>
      </c>
    </row>
    <row r="156" spans="1:30" x14ac:dyDescent="0.2">
      <c r="A156" s="351">
        <v>6</v>
      </c>
      <c r="B156" s="351">
        <v>723</v>
      </c>
      <c r="C156" s="351">
        <v>1005</v>
      </c>
      <c r="D156" s="351" t="s">
        <v>65</v>
      </c>
      <c r="E156" s="351" t="s">
        <v>72</v>
      </c>
      <c r="F156" s="352">
        <v>1116</v>
      </c>
      <c r="G156" s="353"/>
      <c r="H156" s="177">
        <f>INDEX('Ultima mCF Table'!$B$2:$D$92,MATCH('Ultima (Precision)'!$D$6,'Ultima mCF Table'!$A$2:$A$92,0),MATCH('Ultima (Precision)'!$E156,'Ultima mCF Table'!$B$1:$D$1,0))*($F156*H$11)</f>
        <v>558</v>
      </c>
      <c r="I156" s="174">
        <f>INDEX('Ultima mCF Table'!$B$2:$D$92,MATCH('Ultima (Precision)'!$D$6,'Ultima mCF Table'!$A$2:$A$92,0),MATCH('Ultima (Precision)'!$E156,'Ultima mCF Table'!$B$1:$D$1,0))*($F156*I$11)</f>
        <v>669.6</v>
      </c>
      <c r="J156" s="174">
        <f>INDEX('Ultima mCF Table'!$B$2:$D$92,MATCH('Ultima (Precision)'!$D$6,'Ultima mCF Table'!$A$2:$A$92,0),MATCH('Ultima (Precision)'!$E156,'Ultima mCF Table'!$B$1:$D$1,0))*($F156*J$11)</f>
        <v>781.19999999999993</v>
      </c>
      <c r="K156" s="174">
        <f>INDEX('Ultima mCF Table'!$B$2:$D$92,MATCH('Ultima (Precision)'!$D$6,'Ultima mCF Table'!$A$2:$A$92,0),MATCH('Ultima (Precision)'!$E156,'Ultima mCF Table'!$B$1:$D$1,0))*($F156*K$11)</f>
        <v>892.80000000000007</v>
      </c>
      <c r="L156" s="174">
        <f>INDEX('Ultima mCF Table'!$B$2:$D$92,MATCH('Ultima (Precision)'!$D$6,'Ultima mCF Table'!$A$2:$A$92,0),MATCH('Ultima (Precision)'!$E156,'Ultima mCF Table'!$B$1:$D$1,0))*($F156*L$11)</f>
        <v>1004.4</v>
      </c>
      <c r="M156" s="174">
        <f>INDEX('Ultima mCF Table'!$B$2:$D$92,MATCH('Ultima (Precision)'!$D$6,'Ultima mCF Table'!$A$2:$A$92,0),MATCH('Ultima (Precision)'!$E156,'Ultima mCF Table'!$B$1:$D$1,0))*($F156*M$11)</f>
        <v>1116</v>
      </c>
      <c r="N156" s="174">
        <f>INDEX('Ultima mCF Table'!$B$2:$D$92,MATCH('Ultima (Precision)'!$D$6,'Ultima mCF Table'!$A$2:$A$92,0),MATCH('Ultima (Precision)'!$E156,'Ultima mCF Table'!$B$1:$D$1,0))*($F156*N$11)</f>
        <v>1227.6000000000001</v>
      </c>
      <c r="O156" s="174">
        <f>INDEX('Ultima mCF Table'!$B$2:$D$92,MATCH('Ultima (Precision)'!$D$6,'Ultima mCF Table'!$A$2:$A$92,0),MATCH('Ultima (Precision)'!$E156,'Ultima mCF Table'!$B$1:$D$1,0))*($F156*O$11)</f>
        <v>1339.2</v>
      </c>
      <c r="P156" s="174">
        <f>INDEX('Ultima mCF Table'!$B$2:$D$92,MATCH('Ultima (Precision)'!$D$6,'Ultima mCF Table'!$A$2:$A$92,0),MATCH('Ultima (Precision)'!$E156,'Ultima mCF Table'!$B$1:$D$1,0))*($F156*P$11)</f>
        <v>1450.8</v>
      </c>
      <c r="Q156" s="174">
        <f>INDEX('Ultima mCF Table'!$B$2:$D$92,MATCH('Ultima (Precision)'!$D$6,'Ultima mCF Table'!$A$2:$A$92,0),MATCH('Ultima (Precision)'!$E156,'Ultima mCF Table'!$B$1:$D$1,0))*($F156*Q$11)</f>
        <v>1562.3999999999999</v>
      </c>
      <c r="R156" s="174">
        <f>INDEX('Ultima mCF Table'!$B$2:$D$92,MATCH('Ultima (Precision)'!$D$6,'Ultima mCF Table'!$A$2:$A$92,0),MATCH('Ultima (Precision)'!$E156,'Ultima mCF Table'!$B$1:$D$1,0))*($F156*R$11)</f>
        <v>1674</v>
      </c>
      <c r="S156" s="174">
        <f>INDEX('Ultima mCF Table'!$B$2:$D$92,MATCH('Ultima (Precision)'!$D$6,'Ultima mCF Table'!$A$2:$A$92,0),MATCH('Ultima (Precision)'!$E156,'Ultima mCF Table'!$B$1:$D$1,0))*($F156*S$11)</f>
        <v>1785.6000000000001</v>
      </c>
      <c r="T156" s="174">
        <f>INDEX('Ultima mCF Table'!$B$2:$D$92,MATCH('Ultima (Precision)'!$D$6,'Ultima mCF Table'!$A$2:$A$92,0),MATCH('Ultima (Precision)'!$E156,'Ultima mCF Table'!$B$1:$D$1,0))*($F156*T$11)</f>
        <v>1897.2</v>
      </c>
      <c r="U156" s="174">
        <f>INDEX('Ultima mCF Table'!$B$2:$D$92,MATCH('Ultima (Precision)'!$D$6,'Ultima mCF Table'!$A$2:$A$92,0),MATCH('Ultima (Precision)'!$E156,'Ultima mCF Table'!$B$1:$D$1,0))*($F156*U$11)</f>
        <v>2008.8</v>
      </c>
      <c r="V156" s="174">
        <f>INDEX('Ultima mCF Table'!$B$2:$D$92,MATCH('Ultima (Precision)'!$D$6,'Ultima mCF Table'!$A$2:$A$92,0),MATCH('Ultima (Precision)'!$E156,'Ultima mCF Table'!$B$1:$D$1,0))*($F156*V$11)</f>
        <v>2120.4</v>
      </c>
      <c r="W156" s="174">
        <f>INDEX('Ultima mCF Table'!$B$2:$D$92,MATCH('Ultima (Precision)'!$D$6,'Ultima mCF Table'!$A$2:$A$92,0),MATCH('Ultima (Precision)'!$E156,'Ultima mCF Table'!$B$1:$D$1,0))*($F156*W$11)</f>
        <v>2232</v>
      </c>
      <c r="X156" s="174">
        <f>INDEX('Ultima mCF Table'!$B$2:$D$92,MATCH('Ultima (Precision)'!$D$6,'Ultima mCF Table'!$A$2:$A$92,0),MATCH('Ultima (Precision)'!$E156,'Ultima mCF Table'!$B$1:$D$1,0))*($F156*X$11)</f>
        <v>2343.6</v>
      </c>
      <c r="Y156" s="174">
        <f>INDEX('Ultima mCF Table'!$B$2:$D$92,MATCH('Ultima (Precision)'!$D$6,'Ultima mCF Table'!$A$2:$A$92,0),MATCH('Ultima (Precision)'!$E156,'Ultima mCF Table'!$B$1:$D$1,0))*($F156*Y$11)</f>
        <v>2455.2000000000003</v>
      </c>
      <c r="Z156" s="174">
        <f>INDEX('Ultima mCF Table'!$B$2:$D$92,MATCH('Ultima (Precision)'!$D$6,'Ultima mCF Table'!$A$2:$A$92,0),MATCH('Ultima (Precision)'!$E156,'Ultima mCF Table'!$B$1:$D$1,0))*($F156*Z$11)</f>
        <v>2566.7999999999997</v>
      </c>
      <c r="AA156" s="174">
        <f>INDEX('Ultima mCF Table'!$B$2:$D$92,MATCH('Ultima (Precision)'!$D$6,'Ultima mCF Table'!$A$2:$A$92,0),MATCH('Ultima (Precision)'!$E156,'Ultima mCF Table'!$B$1:$D$1,0))*($F156*AA$11)</f>
        <v>2678.4</v>
      </c>
      <c r="AB156" s="174">
        <f>INDEX('Ultima mCF Table'!$B$2:$D$92,MATCH('Ultima (Precision)'!$D$6,'Ultima mCF Table'!$A$2:$A$92,0),MATCH('Ultima (Precision)'!$E156,'Ultima mCF Table'!$B$1:$D$1,0))*($F156*AB$11)</f>
        <v>2790</v>
      </c>
      <c r="AC156" s="174">
        <f>INDEX('Ultima mCF Table'!$B$2:$D$92,MATCH('Ultima (Precision)'!$D$6,'Ultima mCF Table'!$A$2:$A$92,0),MATCH('Ultima (Precision)'!$E156,'Ultima mCF Table'!$B$1:$D$1,0))*($F156*AC$11)</f>
        <v>2901.6</v>
      </c>
      <c r="AD156" s="178">
        <f>INDEX('Ultima mCF Table'!$B$2:$D$92,MATCH('Ultima (Precision)'!$D$6,'Ultima mCF Table'!$A$2:$A$92,0),MATCH('Ultima (Precision)'!$E156,'Ultima mCF Table'!$B$1:$D$1,0))*($F156*AD$11)</f>
        <v>3013.2000000000003</v>
      </c>
    </row>
    <row r="157" spans="1:30" x14ac:dyDescent="0.2">
      <c r="A157" s="351">
        <v>6</v>
      </c>
      <c r="B157" s="351">
        <v>723</v>
      </c>
      <c r="C157" s="351">
        <v>1005</v>
      </c>
      <c r="D157" s="351" t="s">
        <v>66</v>
      </c>
      <c r="E157" s="351" t="s">
        <v>72</v>
      </c>
      <c r="F157" s="352">
        <v>1403</v>
      </c>
      <c r="G157" s="353"/>
      <c r="H157" s="177">
        <f>INDEX('Ultima mCF Table'!$B$2:$D$92,MATCH('Ultima (Precision)'!$D$6,'Ultima mCF Table'!$A$2:$A$92,0),MATCH('Ultima (Precision)'!$E157,'Ultima mCF Table'!$B$1:$D$1,0))*($F157*H$11)</f>
        <v>701.5</v>
      </c>
      <c r="I157" s="174">
        <f>INDEX('Ultima mCF Table'!$B$2:$D$92,MATCH('Ultima (Precision)'!$D$6,'Ultima mCF Table'!$A$2:$A$92,0),MATCH('Ultima (Precision)'!$E157,'Ultima mCF Table'!$B$1:$D$1,0))*($F157*I$11)</f>
        <v>841.8</v>
      </c>
      <c r="J157" s="174">
        <f>INDEX('Ultima mCF Table'!$B$2:$D$92,MATCH('Ultima (Precision)'!$D$6,'Ultima mCF Table'!$A$2:$A$92,0),MATCH('Ultima (Precision)'!$E157,'Ultima mCF Table'!$B$1:$D$1,0))*($F157*J$11)</f>
        <v>982.09999999999991</v>
      </c>
      <c r="K157" s="174">
        <f>INDEX('Ultima mCF Table'!$B$2:$D$92,MATCH('Ultima (Precision)'!$D$6,'Ultima mCF Table'!$A$2:$A$92,0),MATCH('Ultima (Precision)'!$E157,'Ultima mCF Table'!$B$1:$D$1,0))*($F157*K$11)</f>
        <v>1122.4000000000001</v>
      </c>
      <c r="L157" s="174">
        <f>INDEX('Ultima mCF Table'!$B$2:$D$92,MATCH('Ultima (Precision)'!$D$6,'Ultima mCF Table'!$A$2:$A$92,0),MATCH('Ultima (Precision)'!$E157,'Ultima mCF Table'!$B$1:$D$1,0))*($F157*L$11)</f>
        <v>1262.7</v>
      </c>
      <c r="M157" s="174">
        <f>INDEX('Ultima mCF Table'!$B$2:$D$92,MATCH('Ultima (Precision)'!$D$6,'Ultima mCF Table'!$A$2:$A$92,0),MATCH('Ultima (Precision)'!$E157,'Ultima mCF Table'!$B$1:$D$1,0))*($F157*M$11)</f>
        <v>1403</v>
      </c>
      <c r="N157" s="174">
        <f>INDEX('Ultima mCF Table'!$B$2:$D$92,MATCH('Ultima (Precision)'!$D$6,'Ultima mCF Table'!$A$2:$A$92,0),MATCH('Ultima (Precision)'!$E157,'Ultima mCF Table'!$B$1:$D$1,0))*($F157*N$11)</f>
        <v>1543.3000000000002</v>
      </c>
      <c r="O157" s="174">
        <f>INDEX('Ultima mCF Table'!$B$2:$D$92,MATCH('Ultima (Precision)'!$D$6,'Ultima mCF Table'!$A$2:$A$92,0),MATCH('Ultima (Precision)'!$E157,'Ultima mCF Table'!$B$1:$D$1,0))*($F157*O$11)</f>
        <v>1683.6</v>
      </c>
      <c r="P157" s="174">
        <f>INDEX('Ultima mCF Table'!$B$2:$D$92,MATCH('Ultima (Precision)'!$D$6,'Ultima mCF Table'!$A$2:$A$92,0),MATCH('Ultima (Precision)'!$E157,'Ultima mCF Table'!$B$1:$D$1,0))*($F157*P$11)</f>
        <v>1823.9</v>
      </c>
      <c r="Q157" s="174">
        <f>INDEX('Ultima mCF Table'!$B$2:$D$92,MATCH('Ultima (Precision)'!$D$6,'Ultima mCF Table'!$A$2:$A$92,0),MATCH('Ultima (Precision)'!$E157,'Ultima mCF Table'!$B$1:$D$1,0))*($F157*Q$11)</f>
        <v>1964.1999999999998</v>
      </c>
      <c r="R157" s="174">
        <f>INDEX('Ultima mCF Table'!$B$2:$D$92,MATCH('Ultima (Precision)'!$D$6,'Ultima mCF Table'!$A$2:$A$92,0),MATCH('Ultima (Precision)'!$E157,'Ultima mCF Table'!$B$1:$D$1,0))*($F157*R$11)</f>
        <v>2104.5</v>
      </c>
      <c r="S157" s="174">
        <f>INDEX('Ultima mCF Table'!$B$2:$D$92,MATCH('Ultima (Precision)'!$D$6,'Ultima mCF Table'!$A$2:$A$92,0),MATCH('Ultima (Precision)'!$E157,'Ultima mCF Table'!$B$1:$D$1,0))*($F157*S$11)</f>
        <v>2244.8000000000002</v>
      </c>
      <c r="T157" s="174">
        <f>INDEX('Ultima mCF Table'!$B$2:$D$92,MATCH('Ultima (Precision)'!$D$6,'Ultima mCF Table'!$A$2:$A$92,0),MATCH('Ultima (Precision)'!$E157,'Ultima mCF Table'!$B$1:$D$1,0))*($F157*T$11)</f>
        <v>2385.1</v>
      </c>
      <c r="U157" s="174">
        <f>INDEX('Ultima mCF Table'!$B$2:$D$92,MATCH('Ultima (Precision)'!$D$6,'Ultima mCF Table'!$A$2:$A$92,0),MATCH('Ultima (Precision)'!$E157,'Ultima mCF Table'!$B$1:$D$1,0))*($F157*U$11)</f>
        <v>2525.4</v>
      </c>
      <c r="V157" s="174">
        <f>INDEX('Ultima mCF Table'!$B$2:$D$92,MATCH('Ultima (Precision)'!$D$6,'Ultima mCF Table'!$A$2:$A$92,0),MATCH('Ultima (Precision)'!$E157,'Ultima mCF Table'!$B$1:$D$1,0))*($F157*V$11)</f>
        <v>2665.7</v>
      </c>
      <c r="W157" s="174">
        <f>INDEX('Ultima mCF Table'!$B$2:$D$92,MATCH('Ultima (Precision)'!$D$6,'Ultima mCF Table'!$A$2:$A$92,0),MATCH('Ultima (Precision)'!$E157,'Ultima mCF Table'!$B$1:$D$1,0))*($F157*W$11)</f>
        <v>2806</v>
      </c>
      <c r="X157" s="174">
        <f>INDEX('Ultima mCF Table'!$B$2:$D$92,MATCH('Ultima (Precision)'!$D$6,'Ultima mCF Table'!$A$2:$A$92,0),MATCH('Ultima (Precision)'!$E157,'Ultima mCF Table'!$B$1:$D$1,0))*($F157*X$11)</f>
        <v>2946.3</v>
      </c>
      <c r="Y157" s="174">
        <f>INDEX('Ultima mCF Table'!$B$2:$D$92,MATCH('Ultima (Precision)'!$D$6,'Ultima mCF Table'!$A$2:$A$92,0),MATCH('Ultima (Precision)'!$E157,'Ultima mCF Table'!$B$1:$D$1,0))*($F157*Y$11)</f>
        <v>3086.6000000000004</v>
      </c>
      <c r="Z157" s="174">
        <f>INDEX('Ultima mCF Table'!$B$2:$D$92,MATCH('Ultima (Precision)'!$D$6,'Ultima mCF Table'!$A$2:$A$92,0),MATCH('Ultima (Precision)'!$E157,'Ultima mCF Table'!$B$1:$D$1,0))*($F157*Z$11)</f>
        <v>3226.8999999999996</v>
      </c>
      <c r="AA157" s="174">
        <f>INDEX('Ultima mCF Table'!$B$2:$D$92,MATCH('Ultima (Precision)'!$D$6,'Ultima mCF Table'!$A$2:$A$92,0),MATCH('Ultima (Precision)'!$E157,'Ultima mCF Table'!$B$1:$D$1,0))*($F157*AA$11)</f>
        <v>3367.2</v>
      </c>
      <c r="AB157" s="174">
        <f>INDEX('Ultima mCF Table'!$B$2:$D$92,MATCH('Ultima (Precision)'!$D$6,'Ultima mCF Table'!$A$2:$A$92,0),MATCH('Ultima (Precision)'!$E157,'Ultima mCF Table'!$B$1:$D$1,0))*($F157*AB$11)</f>
        <v>3507.5</v>
      </c>
      <c r="AC157" s="174">
        <f>INDEX('Ultima mCF Table'!$B$2:$D$92,MATCH('Ultima (Precision)'!$D$6,'Ultima mCF Table'!$A$2:$A$92,0),MATCH('Ultima (Precision)'!$E157,'Ultima mCF Table'!$B$1:$D$1,0))*($F157*AC$11)</f>
        <v>3647.8</v>
      </c>
      <c r="AD157" s="178">
        <f>INDEX('Ultima mCF Table'!$B$2:$D$92,MATCH('Ultima (Precision)'!$D$6,'Ultima mCF Table'!$A$2:$A$92,0),MATCH('Ultima (Precision)'!$E157,'Ultima mCF Table'!$B$1:$D$1,0))*($F157*AD$11)</f>
        <v>3788.1000000000004</v>
      </c>
    </row>
    <row r="158" spans="1:30" x14ac:dyDescent="0.2">
      <c r="A158" s="351">
        <v>6</v>
      </c>
      <c r="B158" s="351">
        <v>723</v>
      </c>
      <c r="C158" s="351">
        <v>1005</v>
      </c>
      <c r="D158" s="351" t="s">
        <v>67</v>
      </c>
      <c r="E158" s="351" t="s">
        <v>72</v>
      </c>
      <c r="F158" s="352">
        <v>2124</v>
      </c>
      <c r="G158" s="353"/>
      <c r="H158" s="177">
        <f>INDEX('Ultima mCF Table'!$B$2:$D$92,MATCH('Ultima (Precision)'!$D$6,'Ultima mCF Table'!$A$2:$A$92,0),MATCH('Ultima (Precision)'!$E158,'Ultima mCF Table'!$B$1:$D$1,0))*($F158*H$11)</f>
        <v>1062</v>
      </c>
      <c r="I158" s="174">
        <f>INDEX('Ultima mCF Table'!$B$2:$D$92,MATCH('Ultima (Precision)'!$D$6,'Ultima mCF Table'!$A$2:$A$92,0),MATCH('Ultima (Precision)'!$E158,'Ultima mCF Table'!$B$1:$D$1,0))*($F158*I$11)</f>
        <v>1274.3999999999999</v>
      </c>
      <c r="J158" s="174">
        <f>INDEX('Ultima mCF Table'!$B$2:$D$92,MATCH('Ultima (Precision)'!$D$6,'Ultima mCF Table'!$A$2:$A$92,0),MATCH('Ultima (Precision)'!$E158,'Ultima mCF Table'!$B$1:$D$1,0))*($F158*J$11)</f>
        <v>1486.8</v>
      </c>
      <c r="K158" s="174">
        <f>INDEX('Ultima mCF Table'!$B$2:$D$92,MATCH('Ultima (Precision)'!$D$6,'Ultima mCF Table'!$A$2:$A$92,0),MATCH('Ultima (Precision)'!$E158,'Ultima mCF Table'!$B$1:$D$1,0))*($F158*K$11)</f>
        <v>1699.2</v>
      </c>
      <c r="L158" s="174">
        <f>INDEX('Ultima mCF Table'!$B$2:$D$92,MATCH('Ultima (Precision)'!$D$6,'Ultima mCF Table'!$A$2:$A$92,0),MATCH('Ultima (Precision)'!$E158,'Ultima mCF Table'!$B$1:$D$1,0))*($F158*L$11)</f>
        <v>1911.6000000000001</v>
      </c>
      <c r="M158" s="174">
        <f>INDEX('Ultima mCF Table'!$B$2:$D$92,MATCH('Ultima (Precision)'!$D$6,'Ultima mCF Table'!$A$2:$A$92,0),MATCH('Ultima (Precision)'!$E158,'Ultima mCF Table'!$B$1:$D$1,0))*($F158*M$11)</f>
        <v>2124</v>
      </c>
      <c r="N158" s="174">
        <f>INDEX('Ultima mCF Table'!$B$2:$D$92,MATCH('Ultima (Precision)'!$D$6,'Ultima mCF Table'!$A$2:$A$92,0),MATCH('Ultima (Precision)'!$E158,'Ultima mCF Table'!$B$1:$D$1,0))*($F158*N$11)</f>
        <v>2336.4</v>
      </c>
      <c r="O158" s="174">
        <f>INDEX('Ultima mCF Table'!$B$2:$D$92,MATCH('Ultima (Precision)'!$D$6,'Ultima mCF Table'!$A$2:$A$92,0),MATCH('Ultima (Precision)'!$E158,'Ultima mCF Table'!$B$1:$D$1,0))*($F158*O$11)</f>
        <v>2548.7999999999997</v>
      </c>
      <c r="P158" s="174">
        <f>INDEX('Ultima mCF Table'!$B$2:$D$92,MATCH('Ultima (Precision)'!$D$6,'Ultima mCF Table'!$A$2:$A$92,0),MATCH('Ultima (Precision)'!$E158,'Ultima mCF Table'!$B$1:$D$1,0))*($F158*P$11)</f>
        <v>2761.2000000000003</v>
      </c>
      <c r="Q158" s="174">
        <f>INDEX('Ultima mCF Table'!$B$2:$D$92,MATCH('Ultima (Precision)'!$D$6,'Ultima mCF Table'!$A$2:$A$92,0),MATCH('Ultima (Precision)'!$E158,'Ultima mCF Table'!$B$1:$D$1,0))*($F158*Q$11)</f>
        <v>2973.6</v>
      </c>
      <c r="R158" s="174">
        <f>INDEX('Ultima mCF Table'!$B$2:$D$92,MATCH('Ultima (Precision)'!$D$6,'Ultima mCF Table'!$A$2:$A$92,0),MATCH('Ultima (Precision)'!$E158,'Ultima mCF Table'!$B$1:$D$1,0))*($F158*R$11)</f>
        <v>3186</v>
      </c>
      <c r="S158" s="174">
        <f>INDEX('Ultima mCF Table'!$B$2:$D$92,MATCH('Ultima (Precision)'!$D$6,'Ultima mCF Table'!$A$2:$A$92,0),MATCH('Ultima (Precision)'!$E158,'Ultima mCF Table'!$B$1:$D$1,0))*($F158*S$11)</f>
        <v>3398.4</v>
      </c>
      <c r="T158" s="174">
        <f>INDEX('Ultima mCF Table'!$B$2:$D$92,MATCH('Ultima (Precision)'!$D$6,'Ultima mCF Table'!$A$2:$A$92,0),MATCH('Ultima (Precision)'!$E158,'Ultima mCF Table'!$B$1:$D$1,0))*($F158*T$11)</f>
        <v>3610.7999999999997</v>
      </c>
      <c r="U158" s="174">
        <f>INDEX('Ultima mCF Table'!$B$2:$D$92,MATCH('Ultima (Precision)'!$D$6,'Ultima mCF Table'!$A$2:$A$92,0),MATCH('Ultima (Precision)'!$E158,'Ultima mCF Table'!$B$1:$D$1,0))*($F158*U$11)</f>
        <v>3823.2000000000003</v>
      </c>
      <c r="V158" s="174">
        <f>INDEX('Ultima mCF Table'!$B$2:$D$92,MATCH('Ultima (Precision)'!$D$6,'Ultima mCF Table'!$A$2:$A$92,0),MATCH('Ultima (Precision)'!$E158,'Ultima mCF Table'!$B$1:$D$1,0))*($F158*V$11)</f>
        <v>4035.6</v>
      </c>
      <c r="W158" s="174">
        <f>INDEX('Ultima mCF Table'!$B$2:$D$92,MATCH('Ultima (Precision)'!$D$6,'Ultima mCF Table'!$A$2:$A$92,0),MATCH('Ultima (Precision)'!$E158,'Ultima mCF Table'!$B$1:$D$1,0))*($F158*W$11)</f>
        <v>4248</v>
      </c>
      <c r="X158" s="174">
        <f>INDEX('Ultima mCF Table'!$B$2:$D$92,MATCH('Ultima (Precision)'!$D$6,'Ultima mCF Table'!$A$2:$A$92,0),MATCH('Ultima (Precision)'!$E158,'Ultima mCF Table'!$B$1:$D$1,0))*($F158*X$11)</f>
        <v>4460.4000000000005</v>
      </c>
      <c r="Y158" s="174">
        <f>INDEX('Ultima mCF Table'!$B$2:$D$92,MATCH('Ultima (Precision)'!$D$6,'Ultima mCF Table'!$A$2:$A$92,0),MATCH('Ultima (Precision)'!$E158,'Ultima mCF Table'!$B$1:$D$1,0))*($F158*Y$11)</f>
        <v>4672.8</v>
      </c>
      <c r="Z158" s="174">
        <f>INDEX('Ultima mCF Table'!$B$2:$D$92,MATCH('Ultima (Precision)'!$D$6,'Ultima mCF Table'!$A$2:$A$92,0),MATCH('Ultima (Precision)'!$E158,'Ultima mCF Table'!$B$1:$D$1,0))*($F158*Z$11)</f>
        <v>4885.2</v>
      </c>
      <c r="AA158" s="174">
        <f>INDEX('Ultima mCF Table'!$B$2:$D$92,MATCH('Ultima (Precision)'!$D$6,'Ultima mCF Table'!$A$2:$A$92,0),MATCH('Ultima (Precision)'!$E158,'Ultima mCF Table'!$B$1:$D$1,0))*($F158*AA$11)</f>
        <v>5097.5999999999995</v>
      </c>
      <c r="AB158" s="174">
        <f>INDEX('Ultima mCF Table'!$B$2:$D$92,MATCH('Ultima (Precision)'!$D$6,'Ultima mCF Table'!$A$2:$A$92,0),MATCH('Ultima (Precision)'!$E158,'Ultima mCF Table'!$B$1:$D$1,0))*($F158*AB$11)</f>
        <v>5310</v>
      </c>
      <c r="AC158" s="174">
        <f>INDEX('Ultima mCF Table'!$B$2:$D$92,MATCH('Ultima (Precision)'!$D$6,'Ultima mCF Table'!$A$2:$A$92,0),MATCH('Ultima (Precision)'!$E158,'Ultima mCF Table'!$B$1:$D$1,0))*($F158*AC$11)</f>
        <v>5522.4000000000005</v>
      </c>
      <c r="AD158" s="178">
        <f>INDEX('Ultima mCF Table'!$B$2:$D$92,MATCH('Ultima (Precision)'!$D$6,'Ultima mCF Table'!$A$2:$A$92,0),MATCH('Ultima (Precision)'!$E158,'Ultima mCF Table'!$B$1:$D$1,0))*($F158*AD$11)</f>
        <v>5734.8</v>
      </c>
    </row>
    <row r="159" spans="1:30" x14ac:dyDescent="0.2">
      <c r="A159" s="351">
        <v>6</v>
      </c>
      <c r="B159" s="351">
        <v>723</v>
      </c>
      <c r="C159" s="351">
        <v>1005</v>
      </c>
      <c r="D159" s="351" t="s">
        <v>68</v>
      </c>
      <c r="E159" s="351" t="s">
        <v>72</v>
      </c>
      <c r="F159" s="352">
        <v>2668</v>
      </c>
      <c r="G159" s="353"/>
      <c r="H159" s="177">
        <f>INDEX('Ultima mCF Table'!$B$2:$D$92,MATCH('Ultima (Precision)'!$D$6,'Ultima mCF Table'!$A$2:$A$92,0),MATCH('Ultima (Precision)'!$E159,'Ultima mCF Table'!$B$1:$D$1,0))*($F159*H$11)</f>
        <v>1334</v>
      </c>
      <c r="I159" s="174">
        <f>INDEX('Ultima mCF Table'!$B$2:$D$92,MATCH('Ultima (Precision)'!$D$6,'Ultima mCF Table'!$A$2:$A$92,0),MATCH('Ultima (Precision)'!$E159,'Ultima mCF Table'!$B$1:$D$1,0))*($F159*I$11)</f>
        <v>1600.8</v>
      </c>
      <c r="J159" s="174">
        <f>INDEX('Ultima mCF Table'!$B$2:$D$92,MATCH('Ultima (Precision)'!$D$6,'Ultima mCF Table'!$A$2:$A$92,0),MATCH('Ultima (Precision)'!$E159,'Ultima mCF Table'!$B$1:$D$1,0))*($F159*J$11)</f>
        <v>1867.6</v>
      </c>
      <c r="K159" s="174">
        <f>INDEX('Ultima mCF Table'!$B$2:$D$92,MATCH('Ultima (Precision)'!$D$6,'Ultima mCF Table'!$A$2:$A$92,0),MATCH('Ultima (Precision)'!$E159,'Ultima mCF Table'!$B$1:$D$1,0))*($F159*K$11)</f>
        <v>2134.4</v>
      </c>
      <c r="L159" s="174">
        <f>INDEX('Ultima mCF Table'!$B$2:$D$92,MATCH('Ultima (Precision)'!$D$6,'Ultima mCF Table'!$A$2:$A$92,0),MATCH('Ultima (Precision)'!$E159,'Ultima mCF Table'!$B$1:$D$1,0))*($F159*L$11)</f>
        <v>2401.2000000000003</v>
      </c>
      <c r="M159" s="174">
        <f>INDEX('Ultima mCF Table'!$B$2:$D$92,MATCH('Ultima (Precision)'!$D$6,'Ultima mCF Table'!$A$2:$A$92,0),MATCH('Ultima (Precision)'!$E159,'Ultima mCF Table'!$B$1:$D$1,0))*($F159*M$11)</f>
        <v>2668</v>
      </c>
      <c r="N159" s="174">
        <f>INDEX('Ultima mCF Table'!$B$2:$D$92,MATCH('Ultima (Precision)'!$D$6,'Ultima mCF Table'!$A$2:$A$92,0),MATCH('Ultima (Precision)'!$E159,'Ultima mCF Table'!$B$1:$D$1,0))*($F159*N$11)</f>
        <v>2934.8</v>
      </c>
      <c r="O159" s="174">
        <f>INDEX('Ultima mCF Table'!$B$2:$D$92,MATCH('Ultima (Precision)'!$D$6,'Ultima mCF Table'!$A$2:$A$92,0),MATCH('Ultima (Precision)'!$E159,'Ultima mCF Table'!$B$1:$D$1,0))*($F159*O$11)</f>
        <v>3201.6</v>
      </c>
      <c r="P159" s="174">
        <f>INDEX('Ultima mCF Table'!$B$2:$D$92,MATCH('Ultima (Precision)'!$D$6,'Ultima mCF Table'!$A$2:$A$92,0),MATCH('Ultima (Precision)'!$E159,'Ultima mCF Table'!$B$1:$D$1,0))*($F159*P$11)</f>
        <v>3468.4</v>
      </c>
      <c r="Q159" s="174">
        <f>INDEX('Ultima mCF Table'!$B$2:$D$92,MATCH('Ultima (Precision)'!$D$6,'Ultima mCF Table'!$A$2:$A$92,0),MATCH('Ultima (Precision)'!$E159,'Ultima mCF Table'!$B$1:$D$1,0))*($F159*Q$11)</f>
        <v>3735.2</v>
      </c>
      <c r="R159" s="174">
        <f>INDEX('Ultima mCF Table'!$B$2:$D$92,MATCH('Ultima (Precision)'!$D$6,'Ultima mCF Table'!$A$2:$A$92,0),MATCH('Ultima (Precision)'!$E159,'Ultima mCF Table'!$B$1:$D$1,0))*($F159*R$11)</f>
        <v>4002</v>
      </c>
      <c r="S159" s="174">
        <f>INDEX('Ultima mCF Table'!$B$2:$D$92,MATCH('Ultima (Precision)'!$D$6,'Ultima mCF Table'!$A$2:$A$92,0),MATCH('Ultima (Precision)'!$E159,'Ultima mCF Table'!$B$1:$D$1,0))*($F159*S$11)</f>
        <v>4268.8</v>
      </c>
      <c r="T159" s="174">
        <f>INDEX('Ultima mCF Table'!$B$2:$D$92,MATCH('Ultima (Precision)'!$D$6,'Ultima mCF Table'!$A$2:$A$92,0),MATCH('Ultima (Precision)'!$E159,'Ultima mCF Table'!$B$1:$D$1,0))*($F159*T$11)</f>
        <v>4535.5999999999995</v>
      </c>
      <c r="U159" s="174">
        <f>INDEX('Ultima mCF Table'!$B$2:$D$92,MATCH('Ultima (Precision)'!$D$6,'Ultima mCF Table'!$A$2:$A$92,0),MATCH('Ultima (Precision)'!$E159,'Ultima mCF Table'!$B$1:$D$1,0))*($F159*U$11)</f>
        <v>4802.4000000000005</v>
      </c>
      <c r="V159" s="174">
        <f>INDEX('Ultima mCF Table'!$B$2:$D$92,MATCH('Ultima (Precision)'!$D$6,'Ultima mCF Table'!$A$2:$A$92,0),MATCH('Ultima (Precision)'!$E159,'Ultima mCF Table'!$B$1:$D$1,0))*($F159*V$11)</f>
        <v>5069.2</v>
      </c>
      <c r="W159" s="174">
        <f>INDEX('Ultima mCF Table'!$B$2:$D$92,MATCH('Ultima (Precision)'!$D$6,'Ultima mCF Table'!$A$2:$A$92,0),MATCH('Ultima (Precision)'!$E159,'Ultima mCF Table'!$B$1:$D$1,0))*($F159*W$11)</f>
        <v>5336</v>
      </c>
      <c r="X159" s="174">
        <f>INDEX('Ultima mCF Table'!$B$2:$D$92,MATCH('Ultima (Precision)'!$D$6,'Ultima mCF Table'!$A$2:$A$92,0),MATCH('Ultima (Precision)'!$E159,'Ultima mCF Table'!$B$1:$D$1,0))*($F159*X$11)</f>
        <v>5602.8</v>
      </c>
      <c r="Y159" s="174">
        <f>INDEX('Ultima mCF Table'!$B$2:$D$92,MATCH('Ultima (Precision)'!$D$6,'Ultima mCF Table'!$A$2:$A$92,0),MATCH('Ultima (Precision)'!$E159,'Ultima mCF Table'!$B$1:$D$1,0))*($F159*Y$11)</f>
        <v>5869.6</v>
      </c>
      <c r="Z159" s="174">
        <f>INDEX('Ultima mCF Table'!$B$2:$D$92,MATCH('Ultima (Precision)'!$D$6,'Ultima mCF Table'!$A$2:$A$92,0),MATCH('Ultima (Precision)'!$E159,'Ultima mCF Table'!$B$1:$D$1,0))*($F159*Z$11)</f>
        <v>6136.4</v>
      </c>
      <c r="AA159" s="174">
        <f>INDEX('Ultima mCF Table'!$B$2:$D$92,MATCH('Ultima (Precision)'!$D$6,'Ultima mCF Table'!$A$2:$A$92,0),MATCH('Ultima (Precision)'!$E159,'Ultima mCF Table'!$B$1:$D$1,0))*($F159*AA$11)</f>
        <v>6403.2</v>
      </c>
      <c r="AB159" s="174">
        <f>INDEX('Ultima mCF Table'!$B$2:$D$92,MATCH('Ultima (Precision)'!$D$6,'Ultima mCF Table'!$A$2:$A$92,0),MATCH('Ultima (Precision)'!$E159,'Ultima mCF Table'!$B$1:$D$1,0))*($F159*AB$11)</f>
        <v>6670</v>
      </c>
      <c r="AC159" s="174">
        <f>INDEX('Ultima mCF Table'!$B$2:$D$92,MATCH('Ultima (Precision)'!$D$6,'Ultima mCF Table'!$A$2:$A$92,0),MATCH('Ultima (Precision)'!$E159,'Ultima mCF Table'!$B$1:$D$1,0))*($F159*AC$11)</f>
        <v>6936.8</v>
      </c>
      <c r="AD159" s="178">
        <f>INDEX('Ultima mCF Table'!$B$2:$D$92,MATCH('Ultima (Precision)'!$D$6,'Ultima mCF Table'!$A$2:$A$92,0),MATCH('Ultima (Precision)'!$E159,'Ultima mCF Table'!$B$1:$D$1,0))*($F159*AD$11)</f>
        <v>7203.6</v>
      </c>
    </row>
    <row r="160" spans="1:30" x14ac:dyDescent="0.2">
      <c r="A160" s="351">
        <v>6</v>
      </c>
      <c r="B160" s="351">
        <v>795</v>
      </c>
      <c r="C160" s="351">
        <v>1075</v>
      </c>
      <c r="D160" s="351" t="s">
        <v>65</v>
      </c>
      <c r="E160" s="351" t="s">
        <v>72</v>
      </c>
      <c r="F160" s="352">
        <v>1204</v>
      </c>
      <c r="G160" s="353"/>
      <c r="H160" s="177">
        <f>INDEX('Ultima mCF Table'!$B$2:$D$92,MATCH('Ultima (Precision)'!$D$6,'Ultima mCF Table'!$A$2:$A$92,0),MATCH('Ultima (Precision)'!$E160,'Ultima mCF Table'!$B$1:$D$1,0))*($F160*H$11)</f>
        <v>602</v>
      </c>
      <c r="I160" s="174">
        <f>INDEX('Ultima mCF Table'!$B$2:$D$92,MATCH('Ultima (Precision)'!$D$6,'Ultima mCF Table'!$A$2:$A$92,0),MATCH('Ultima (Precision)'!$E160,'Ultima mCF Table'!$B$1:$D$1,0))*($F160*I$11)</f>
        <v>722.4</v>
      </c>
      <c r="J160" s="174">
        <f>INDEX('Ultima mCF Table'!$B$2:$D$92,MATCH('Ultima (Precision)'!$D$6,'Ultima mCF Table'!$A$2:$A$92,0),MATCH('Ultima (Precision)'!$E160,'Ultima mCF Table'!$B$1:$D$1,0))*($F160*J$11)</f>
        <v>842.8</v>
      </c>
      <c r="K160" s="174">
        <f>INDEX('Ultima mCF Table'!$B$2:$D$92,MATCH('Ultima (Precision)'!$D$6,'Ultima mCF Table'!$A$2:$A$92,0),MATCH('Ultima (Precision)'!$E160,'Ultima mCF Table'!$B$1:$D$1,0))*($F160*K$11)</f>
        <v>963.2</v>
      </c>
      <c r="L160" s="174">
        <f>INDEX('Ultima mCF Table'!$B$2:$D$92,MATCH('Ultima (Precision)'!$D$6,'Ultima mCF Table'!$A$2:$A$92,0),MATCH('Ultima (Precision)'!$E160,'Ultima mCF Table'!$B$1:$D$1,0))*($F160*L$11)</f>
        <v>1083.6000000000001</v>
      </c>
      <c r="M160" s="174">
        <f>INDEX('Ultima mCF Table'!$B$2:$D$92,MATCH('Ultima (Precision)'!$D$6,'Ultima mCF Table'!$A$2:$A$92,0),MATCH('Ultima (Precision)'!$E160,'Ultima mCF Table'!$B$1:$D$1,0))*($F160*M$11)</f>
        <v>1204</v>
      </c>
      <c r="N160" s="174">
        <f>INDEX('Ultima mCF Table'!$B$2:$D$92,MATCH('Ultima (Precision)'!$D$6,'Ultima mCF Table'!$A$2:$A$92,0),MATCH('Ultima (Precision)'!$E160,'Ultima mCF Table'!$B$1:$D$1,0))*($F160*N$11)</f>
        <v>1324.4</v>
      </c>
      <c r="O160" s="174">
        <f>INDEX('Ultima mCF Table'!$B$2:$D$92,MATCH('Ultima (Precision)'!$D$6,'Ultima mCF Table'!$A$2:$A$92,0),MATCH('Ultima (Precision)'!$E160,'Ultima mCF Table'!$B$1:$D$1,0))*($F160*O$11)</f>
        <v>1444.8</v>
      </c>
      <c r="P160" s="174">
        <f>INDEX('Ultima mCF Table'!$B$2:$D$92,MATCH('Ultima (Precision)'!$D$6,'Ultima mCF Table'!$A$2:$A$92,0),MATCH('Ultima (Precision)'!$E160,'Ultima mCF Table'!$B$1:$D$1,0))*($F160*P$11)</f>
        <v>1565.2</v>
      </c>
      <c r="Q160" s="174">
        <f>INDEX('Ultima mCF Table'!$B$2:$D$92,MATCH('Ultima (Precision)'!$D$6,'Ultima mCF Table'!$A$2:$A$92,0),MATCH('Ultima (Precision)'!$E160,'Ultima mCF Table'!$B$1:$D$1,0))*($F160*Q$11)</f>
        <v>1685.6</v>
      </c>
      <c r="R160" s="174">
        <f>INDEX('Ultima mCF Table'!$B$2:$D$92,MATCH('Ultima (Precision)'!$D$6,'Ultima mCF Table'!$A$2:$A$92,0),MATCH('Ultima (Precision)'!$E160,'Ultima mCF Table'!$B$1:$D$1,0))*($F160*R$11)</f>
        <v>1806</v>
      </c>
      <c r="S160" s="174">
        <f>INDEX('Ultima mCF Table'!$B$2:$D$92,MATCH('Ultima (Precision)'!$D$6,'Ultima mCF Table'!$A$2:$A$92,0),MATCH('Ultima (Precision)'!$E160,'Ultima mCF Table'!$B$1:$D$1,0))*($F160*S$11)</f>
        <v>1926.4</v>
      </c>
      <c r="T160" s="174">
        <f>INDEX('Ultima mCF Table'!$B$2:$D$92,MATCH('Ultima (Precision)'!$D$6,'Ultima mCF Table'!$A$2:$A$92,0),MATCH('Ultima (Precision)'!$E160,'Ultima mCF Table'!$B$1:$D$1,0))*($F160*T$11)</f>
        <v>2046.8</v>
      </c>
      <c r="U160" s="174">
        <f>INDEX('Ultima mCF Table'!$B$2:$D$92,MATCH('Ultima (Precision)'!$D$6,'Ultima mCF Table'!$A$2:$A$92,0),MATCH('Ultima (Precision)'!$E160,'Ultima mCF Table'!$B$1:$D$1,0))*($F160*U$11)</f>
        <v>2167.2000000000003</v>
      </c>
      <c r="V160" s="174">
        <f>INDEX('Ultima mCF Table'!$B$2:$D$92,MATCH('Ultima (Precision)'!$D$6,'Ultima mCF Table'!$A$2:$A$92,0),MATCH('Ultima (Precision)'!$E160,'Ultima mCF Table'!$B$1:$D$1,0))*($F160*V$11)</f>
        <v>2287.6</v>
      </c>
      <c r="W160" s="174">
        <f>INDEX('Ultima mCF Table'!$B$2:$D$92,MATCH('Ultima (Precision)'!$D$6,'Ultima mCF Table'!$A$2:$A$92,0),MATCH('Ultima (Precision)'!$E160,'Ultima mCF Table'!$B$1:$D$1,0))*($F160*W$11)</f>
        <v>2408</v>
      </c>
      <c r="X160" s="174">
        <f>INDEX('Ultima mCF Table'!$B$2:$D$92,MATCH('Ultima (Precision)'!$D$6,'Ultima mCF Table'!$A$2:$A$92,0),MATCH('Ultima (Precision)'!$E160,'Ultima mCF Table'!$B$1:$D$1,0))*($F160*X$11)</f>
        <v>2528.4</v>
      </c>
      <c r="Y160" s="174">
        <f>INDEX('Ultima mCF Table'!$B$2:$D$92,MATCH('Ultima (Precision)'!$D$6,'Ultima mCF Table'!$A$2:$A$92,0),MATCH('Ultima (Precision)'!$E160,'Ultima mCF Table'!$B$1:$D$1,0))*($F160*Y$11)</f>
        <v>2648.8</v>
      </c>
      <c r="Z160" s="174">
        <f>INDEX('Ultima mCF Table'!$B$2:$D$92,MATCH('Ultima (Precision)'!$D$6,'Ultima mCF Table'!$A$2:$A$92,0),MATCH('Ultima (Precision)'!$E160,'Ultima mCF Table'!$B$1:$D$1,0))*($F160*Z$11)</f>
        <v>2769.2</v>
      </c>
      <c r="AA160" s="174">
        <f>INDEX('Ultima mCF Table'!$B$2:$D$92,MATCH('Ultima (Precision)'!$D$6,'Ultima mCF Table'!$A$2:$A$92,0),MATCH('Ultima (Precision)'!$E160,'Ultima mCF Table'!$B$1:$D$1,0))*($F160*AA$11)</f>
        <v>2889.6</v>
      </c>
      <c r="AB160" s="174">
        <f>INDEX('Ultima mCF Table'!$B$2:$D$92,MATCH('Ultima (Precision)'!$D$6,'Ultima mCF Table'!$A$2:$A$92,0),MATCH('Ultima (Precision)'!$E160,'Ultima mCF Table'!$B$1:$D$1,0))*($F160*AB$11)</f>
        <v>3010</v>
      </c>
      <c r="AC160" s="174">
        <f>INDEX('Ultima mCF Table'!$B$2:$D$92,MATCH('Ultima (Precision)'!$D$6,'Ultima mCF Table'!$A$2:$A$92,0),MATCH('Ultima (Precision)'!$E160,'Ultima mCF Table'!$B$1:$D$1,0))*($F160*AC$11)</f>
        <v>3130.4</v>
      </c>
      <c r="AD160" s="178">
        <f>INDEX('Ultima mCF Table'!$B$2:$D$92,MATCH('Ultima (Precision)'!$D$6,'Ultima mCF Table'!$A$2:$A$92,0),MATCH('Ultima (Precision)'!$E160,'Ultima mCF Table'!$B$1:$D$1,0))*($F160*AD$11)</f>
        <v>3250.8</v>
      </c>
    </row>
    <row r="161" spans="1:30" x14ac:dyDescent="0.2">
      <c r="A161" s="351">
        <v>6</v>
      </c>
      <c r="B161" s="351">
        <v>795</v>
      </c>
      <c r="C161" s="351">
        <v>1075</v>
      </c>
      <c r="D161" s="351" t="s">
        <v>66</v>
      </c>
      <c r="E161" s="351" t="s">
        <v>72</v>
      </c>
      <c r="F161" s="352">
        <v>1522</v>
      </c>
      <c r="G161" s="353"/>
      <c r="H161" s="177">
        <f>INDEX('Ultima mCF Table'!$B$2:$D$92,MATCH('Ultima (Precision)'!$D$6,'Ultima mCF Table'!$A$2:$A$92,0),MATCH('Ultima (Precision)'!$E161,'Ultima mCF Table'!$B$1:$D$1,0))*($F161*H$11)</f>
        <v>761</v>
      </c>
      <c r="I161" s="174">
        <f>INDEX('Ultima mCF Table'!$B$2:$D$92,MATCH('Ultima (Precision)'!$D$6,'Ultima mCF Table'!$A$2:$A$92,0),MATCH('Ultima (Precision)'!$E161,'Ultima mCF Table'!$B$1:$D$1,0))*($F161*I$11)</f>
        <v>913.19999999999993</v>
      </c>
      <c r="J161" s="174">
        <f>INDEX('Ultima mCF Table'!$B$2:$D$92,MATCH('Ultima (Precision)'!$D$6,'Ultima mCF Table'!$A$2:$A$92,0),MATCH('Ultima (Precision)'!$E161,'Ultima mCF Table'!$B$1:$D$1,0))*($F161*J$11)</f>
        <v>1065.3999999999999</v>
      </c>
      <c r="K161" s="174">
        <f>INDEX('Ultima mCF Table'!$B$2:$D$92,MATCH('Ultima (Precision)'!$D$6,'Ultima mCF Table'!$A$2:$A$92,0),MATCH('Ultima (Precision)'!$E161,'Ultima mCF Table'!$B$1:$D$1,0))*($F161*K$11)</f>
        <v>1217.6000000000001</v>
      </c>
      <c r="L161" s="174">
        <f>INDEX('Ultima mCF Table'!$B$2:$D$92,MATCH('Ultima (Precision)'!$D$6,'Ultima mCF Table'!$A$2:$A$92,0),MATCH('Ultima (Precision)'!$E161,'Ultima mCF Table'!$B$1:$D$1,0))*($F161*L$11)</f>
        <v>1369.8</v>
      </c>
      <c r="M161" s="174">
        <f>INDEX('Ultima mCF Table'!$B$2:$D$92,MATCH('Ultima (Precision)'!$D$6,'Ultima mCF Table'!$A$2:$A$92,0),MATCH('Ultima (Precision)'!$E161,'Ultima mCF Table'!$B$1:$D$1,0))*($F161*M$11)</f>
        <v>1522</v>
      </c>
      <c r="N161" s="174">
        <f>INDEX('Ultima mCF Table'!$B$2:$D$92,MATCH('Ultima (Precision)'!$D$6,'Ultima mCF Table'!$A$2:$A$92,0),MATCH('Ultima (Precision)'!$E161,'Ultima mCF Table'!$B$1:$D$1,0))*($F161*N$11)</f>
        <v>1674.2</v>
      </c>
      <c r="O161" s="174">
        <f>INDEX('Ultima mCF Table'!$B$2:$D$92,MATCH('Ultima (Precision)'!$D$6,'Ultima mCF Table'!$A$2:$A$92,0),MATCH('Ultima (Precision)'!$E161,'Ultima mCF Table'!$B$1:$D$1,0))*($F161*O$11)</f>
        <v>1826.3999999999999</v>
      </c>
      <c r="P161" s="174">
        <f>INDEX('Ultima mCF Table'!$B$2:$D$92,MATCH('Ultima (Precision)'!$D$6,'Ultima mCF Table'!$A$2:$A$92,0),MATCH('Ultima (Precision)'!$E161,'Ultima mCF Table'!$B$1:$D$1,0))*($F161*P$11)</f>
        <v>1978.6000000000001</v>
      </c>
      <c r="Q161" s="174">
        <f>INDEX('Ultima mCF Table'!$B$2:$D$92,MATCH('Ultima (Precision)'!$D$6,'Ultima mCF Table'!$A$2:$A$92,0),MATCH('Ultima (Precision)'!$E161,'Ultima mCF Table'!$B$1:$D$1,0))*($F161*Q$11)</f>
        <v>2130.7999999999997</v>
      </c>
      <c r="R161" s="174">
        <f>INDEX('Ultima mCF Table'!$B$2:$D$92,MATCH('Ultima (Precision)'!$D$6,'Ultima mCF Table'!$A$2:$A$92,0),MATCH('Ultima (Precision)'!$E161,'Ultima mCF Table'!$B$1:$D$1,0))*($F161*R$11)</f>
        <v>2283</v>
      </c>
      <c r="S161" s="174">
        <f>INDEX('Ultima mCF Table'!$B$2:$D$92,MATCH('Ultima (Precision)'!$D$6,'Ultima mCF Table'!$A$2:$A$92,0),MATCH('Ultima (Precision)'!$E161,'Ultima mCF Table'!$B$1:$D$1,0))*($F161*S$11)</f>
        <v>2435.2000000000003</v>
      </c>
      <c r="T161" s="174">
        <f>INDEX('Ultima mCF Table'!$B$2:$D$92,MATCH('Ultima (Precision)'!$D$6,'Ultima mCF Table'!$A$2:$A$92,0),MATCH('Ultima (Precision)'!$E161,'Ultima mCF Table'!$B$1:$D$1,0))*($F161*T$11)</f>
        <v>2587.4</v>
      </c>
      <c r="U161" s="174">
        <f>INDEX('Ultima mCF Table'!$B$2:$D$92,MATCH('Ultima (Precision)'!$D$6,'Ultima mCF Table'!$A$2:$A$92,0),MATCH('Ultima (Precision)'!$E161,'Ultima mCF Table'!$B$1:$D$1,0))*($F161*U$11)</f>
        <v>2739.6</v>
      </c>
      <c r="V161" s="174">
        <f>INDEX('Ultima mCF Table'!$B$2:$D$92,MATCH('Ultima (Precision)'!$D$6,'Ultima mCF Table'!$A$2:$A$92,0),MATCH('Ultima (Precision)'!$E161,'Ultima mCF Table'!$B$1:$D$1,0))*($F161*V$11)</f>
        <v>2891.7999999999997</v>
      </c>
      <c r="W161" s="174">
        <f>INDEX('Ultima mCF Table'!$B$2:$D$92,MATCH('Ultima (Precision)'!$D$6,'Ultima mCF Table'!$A$2:$A$92,0),MATCH('Ultima (Precision)'!$E161,'Ultima mCF Table'!$B$1:$D$1,0))*($F161*W$11)</f>
        <v>3044</v>
      </c>
      <c r="X161" s="174">
        <f>INDEX('Ultima mCF Table'!$B$2:$D$92,MATCH('Ultima (Precision)'!$D$6,'Ultima mCF Table'!$A$2:$A$92,0),MATCH('Ultima (Precision)'!$E161,'Ultima mCF Table'!$B$1:$D$1,0))*($F161*X$11)</f>
        <v>3196.2000000000003</v>
      </c>
      <c r="Y161" s="174">
        <f>INDEX('Ultima mCF Table'!$B$2:$D$92,MATCH('Ultima (Precision)'!$D$6,'Ultima mCF Table'!$A$2:$A$92,0),MATCH('Ultima (Precision)'!$E161,'Ultima mCF Table'!$B$1:$D$1,0))*($F161*Y$11)</f>
        <v>3348.4</v>
      </c>
      <c r="Z161" s="174">
        <f>INDEX('Ultima mCF Table'!$B$2:$D$92,MATCH('Ultima (Precision)'!$D$6,'Ultima mCF Table'!$A$2:$A$92,0),MATCH('Ultima (Precision)'!$E161,'Ultima mCF Table'!$B$1:$D$1,0))*($F161*Z$11)</f>
        <v>3500.6</v>
      </c>
      <c r="AA161" s="174">
        <f>INDEX('Ultima mCF Table'!$B$2:$D$92,MATCH('Ultima (Precision)'!$D$6,'Ultima mCF Table'!$A$2:$A$92,0),MATCH('Ultima (Precision)'!$E161,'Ultima mCF Table'!$B$1:$D$1,0))*($F161*AA$11)</f>
        <v>3652.7999999999997</v>
      </c>
      <c r="AB161" s="174">
        <f>INDEX('Ultima mCF Table'!$B$2:$D$92,MATCH('Ultima (Precision)'!$D$6,'Ultima mCF Table'!$A$2:$A$92,0),MATCH('Ultima (Precision)'!$E161,'Ultima mCF Table'!$B$1:$D$1,0))*($F161*AB$11)</f>
        <v>3805</v>
      </c>
      <c r="AC161" s="174">
        <f>INDEX('Ultima mCF Table'!$B$2:$D$92,MATCH('Ultima (Precision)'!$D$6,'Ultima mCF Table'!$A$2:$A$92,0),MATCH('Ultima (Precision)'!$E161,'Ultima mCF Table'!$B$1:$D$1,0))*($F161*AC$11)</f>
        <v>3957.2000000000003</v>
      </c>
      <c r="AD161" s="178">
        <f>INDEX('Ultima mCF Table'!$B$2:$D$92,MATCH('Ultima (Precision)'!$D$6,'Ultima mCF Table'!$A$2:$A$92,0),MATCH('Ultima (Precision)'!$E161,'Ultima mCF Table'!$B$1:$D$1,0))*($F161*AD$11)</f>
        <v>4109.4000000000005</v>
      </c>
    </row>
    <row r="162" spans="1:30" x14ac:dyDescent="0.2">
      <c r="A162" s="351">
        <v>6</v>
      </c>
      <c r="B162" s="351">
        <v>795</v>
      </c>
      <c r="C162" s="351">
        <v>1075</v>
      </c>
      <c r="D162" s="351" t="s">
        <v>67</v>
      </c>
      <c r="E162" s="351" t="s">
        <v>72</v>
      </c>
      <c r="F162" s="352">
        <v>2281</v>
      </c>
      <c r="G162" s="353"/>
      <c r="H162" s="177">
        <f>INDEX('Ultima mCF Table'!$B$2:$D$92,MATCH('Ultima (Precision)'!$D$6,'Ultima mCF Table'!$A$2:$A$92,0),MATCH('Ultima (Precision)'!$E162,'Ultima mCF Table'!$B$1:$D$1,0))*($F162*H$11)</f>
        <v>1140.5</v>
      </c>
      <c r="I162" s="174">
        <f>INDEX('Ultima mCF Table'!$B$2:$D$92,MATCH('Ultima (Precision)'!$D$6,'Ultima mCF Table'!$A$2:$A$92,0),MATCH('Ultima (Precision)'!$E162,'Ultima mCF Table'!$B$1:$D$1,0))*($F162*I$11)</f>
        <v>1368.6</v>
      </c>
      <c r="J162" s="174">
        <f>INDEX('Ultima mCF Table'!$B$2:$D$92,MATCH('Ultima (Precision)'!$D$6,'Ultima mCF Table'!$A$2:$A$92,0),MATCH('Ultima (Precision)'!$E162,'Ultima mCF Table'!$B$1:$D$1,0))*($F162*J$11)</f>
        <v>1596.6999999999998</v>
      </c>
      <c r="K162" s="174">
        <f>INDEX('Ultima mCF Table'!$B$2:$D$92,MATCH('Ultima (Precision)'!$D$6,'Ultima mCF Table'!$A$2:$A$92,0),MATCH('Ultima (Precision)'!$E162,'Ultima mCF Table'!$B$1:$D$1,0))*($F162*K$11)</f>
        <v>1824.8000000000002</v>
      </c>
      <c r="L162" s="174">
        <f>INDEX('Ultima mCF Table'!$B$2:$D$92,MATCH('Ultima (Precision)'!$D$6,'Ultima mCF Table'!$A$2:$A$92,0),MATCH('Ultima (Precision)'!$E162,'Ultima mCF Table'!$B$1:$D$1,0))*($F162*L$11)</f>
        <v>2052.9</v>
      </c>
      <c r="M162" s="174">
        <f>INDEX('Ultima mCF Table'!$B$2:$D$92,MATCH('Ultima (Precision)'!$D$6,'Ultima mCF Table'!$A$2:$A$92,0),MATCH('Ultima (Precision)'!$E162,'Ultima mCF Table'!$B$1:$D$1,0))*($F162*M$11)</f>
        <v>2281</v>
      </c>
      <c r="N162" s="174">
        <f>INDEX('Ultima mCF Table'!$B$2:$D$92,MATCH('Ultima (Precision)'!$D$6,'Ultima mCF Table'!$A$2:$A$92,0),MATCH('Ultima (Precision)'!$E162,'Ultima mCF Table'!$B$1:$D$1,0))*($F162*N$11)</f>
        <v>2509.1000000000004</v>
      </c>
      <c r="O162" s="174">
        <f>INDEX('Ultima mCF Table'!$B$2:$D$92,MATCH('Ultima (Precision)'!$D$6,'Ultima mCF Table'!$A$2:$A$92,0),MATCH('Ultima (Precision)'!$E162,'Ultima mCF Table'!$B$1:$D$1,0))*($F162*O$11)</f>
        <v>2737.2</v>
      </c>
      <c r="P162" s="174">
        <f>INDEX('Ultima mCF Table'!$B$2:$D$92,MATCH('Ultima (Precision)'!$D$6,'Ultima mCF Table'!$A$2:$A$92,0),MATCH('Ultima (Precision)'!$E162,'Ultima mCF Table'!$B$1:$D$1,0))*($F162*P$11)</f>
        <v>2965.3</v>
      </c>
      <c r="Q162" s="174">
        <f>INDEX('Ultima mCF Table'!$B$2:$D$92,MATCH('Ultima (Precision)'!$D$6,'Ultima mCF Table'!$A$2:$A$92,0),MATCH('Ultima (Precision)'!$E162,'Ultima mCF Table'!$B$1:$D$1,0))*($F162*Q$11)</f>
        <v>3193.3999999999996</v>
      </c>
      <c r="R162" s="174">
        <f>INDEX('Ultima mCF Table'!$B$2:$D$92,MATCH('Ultima (Precision)'!$D$6,'Ultima mCF Table'!$A$2:$A$92,0),MATCH('Ultima (Precision)'!$E162,'Ultima mCF Table'!$B$1:$D$1,0))*($F162*R$11)</f>
        <v>3421.5</v>
      </c>
      <c r="S162" s="174">
        <f>INDEX('Ultima mCF Table'!$B$2:$D$92,MATCH('Ultima (Precision)'!$D$6,'Ultima mCF Table'!$A$2:$A$92,0),MATCH('Ultima (Precision)'!$E162,'Ultima mCF Table'!$B$1:$D$1,0))*($F162*S$11)</f>
        <v>3649.6000000000004</v>
      </c>
      <c r="T162" s="174">
        <f>INDEX('Ultima mCF Table'!$B$2:$D$92,MATCH('Ultima (Precision)'!$D$6,'Ultima mCF Table'!$A$2:$A$92,0),MATCH('Ultima (Precision)'!$E162,'Ultima mCF Table'!$B$1:$D$1,0))*($F162*T$11)</f>
        <v>3877.7</v>
      </c>
      <c r="U162" s="174">
        <f>INDEX('Ultima mCF Table'!$B$2:$D$92,MATCH('Ultima (Precision)'!$D$6,'Ultima mCF Table'!$A$2:$A$92,0),MATCH('Ultima (Precision)'!$E162,'Ultima mCF Table'!$B$1:$D$1,0))*($F162*U$11)</f>
        <v>4105.8</v>
      </c>
      <c r="V162" s="174">
        <f>INDEX('Ultima mCF Table'!$B$2:$D$92,MATCH('Ultima (Precision)'!$D$6,'Ultima mCF Table'!$A$2:$A$92,0),MATCH('Ultima (Precision)'!$E162,'Ultima mCF Table'!$B$1:$D$1,0))*($F162*V$11)</f>
        <v>4333.8999999999996</v>
      </c>
      <c r="W162" s="174">
        <f>INDEX('Ultima mCF Table'!$B$2:$D$92,MATCH('Ultima (Precision)'!$D$6,'Ultima mCF Table'!$A$2:$A$92,0),MATCH('Ultima (Precision)'!$E162,'Ultima mCF Table'!$B$1:$D$1,0))*($F162*W$11)</f>
        <v>4562</v>
      </c>
      <c r="X162" s="174">
        <f>INDEX('Ultima mCF Table'!$B$2:$D$92,MATCH('Ultima (Precision)'!$D$6,'Ultima mCF Table'!$A$2:$A$92,0),MATCH('Ultima (Precision)'!$E162,'Ultima mCF Table'!$B$1:$D$1,0))*($F162*X$11)</f>
        <v>4790.1000000000004</v>
      </c>
      <c r="Y162" s="174">
        <f>INDEX('Ultima mCF Table'!$B$2:$D$92,MATCH('Ultima (Precision)'!$D$6,'Ultima mCF Table'!$A$2:$A$92,0),MATCH('Ultima (Precision)'!$E162,'Ultima mCF Table'!$B$1:$D$1,0))*($F162*Y$11)</f>
        <v>5018.2000000000007</v>
      </c>
      <c r="Z162" s="174">
        <f>INDEX('Ultima mCF Table'!$B$2:$D$92,MATCH('Ultima (Precision)'!$D$6,'Ultima mCF Table'!$A$2:$A$92,0),MATCH('Ultima (Precision)'!$E162,'Ultima mCF Table'!$B$1:$D$1,0))*($F162*Z$11)</f>
        <v>5246.2999999999993</v>
      </c>
      <c r="AA162" s="174">
        <f>INDEX('Ultima mCF Table'!$B$2:$D$92,MATCH('Ultima (Precision)'!$D$6,'Ultima mCF Table'!$A$2:$A$92,0),MATCH('Ultima (Precision)'!$E162,'Ultima mCF Table'!$B$1:$D$1,0))*($F162*AA$11)</f>
        <v>5474.4</v>
      </c>
      <c r="AB162" s="174">
        <f>INDEX('Ultima mCF Table'!$B$2:$D$92,MATCH('Ultima (Precision)'!$D$6,'Ultima mCF Table'!$A$2:$A$92,0),MATCH('Ultima (Precision)'!$E162,'Ultima mCF Table'!$B$1:$D$1,0))*($F162*AB$11)</f>
        <v>5702.5</v>
      </c>
      <c r="AC162" s="174">
        <f>INDEX('Ultima mCF Table'!$B$2:$D$92,MATCH('Ultima (Precision)'!$D$6,'Ultima mCF Table'!$A$2:$A$92,0),MATCH('Ultima (Precision)'!$E162,'Ultima mCF Table'!$B$1:$D$1,0))*($F162*AC$11)</f>
        <v>5930.6</v>
      </c>
      <c r="AD162" s="178">
        <f>INDEX('Ultima mCF Table'!$B$2:$D$92,MATCH('Ultima (Precision)'!$D$6,'Ultima mCF Table'!$A$2:$A$92,0),MATCH('Ultima (Precision)'!$E162,'Ultima mCF Table'!$B$1:$D$1,0))*($F162*AD$11)</f>
        <v>6158.7000000000007</v>
      </c>
    </row>
    <row r="163" spans="1:30" ht="15" thickBot="1" x14ac:dyDescent="0.25">
      <c r="A163" s="354">
        <v>6</v>
      </c>
      <c r="B163" s="354">
        <v>795</v>
      </c>
      <c r="C163" s="354">
        <v>1075</v>
      </c>
      <c r="D163" s="354" t="s">
        <v>68</v>
      </c>
      <c r="E163" s="354" t="s">
        <v>72</v>
      </c>
      <c r="F163" s="355">
        <v>2819</v>
      </c>
      <c r="G163" s="356"/>
      <c r="H163" s="179">
        <f>INDEX('Ultima mCF Table'!$B$2:$D$92,MATCH('Ultima (Precision)'!$D$6,'Ultima mCF Table'!$A$2:$A$92,0),MATCH('Ultima (Precision)'!$E163,'Ultima mCF Table'!$B$1:$D$1,0))*($F163*H$11)</f>
        <v>1409.5</v>
      </c>
      <c r="I163" s="180">
        <f>INDEX('Ultima mCF Table'!$B$2:$D$92,MATCH('Ultima (Precision)'!$D$6,'Ultima mCF Table'!$A$2:$A$92,0),MATCH('Ultima (Precision)'!$E163,'Ultima mCF Table'!$B$1:$D$1,0))*($F163*I$11)</f>
        <v>1691.3999999999999</v>
      </c>
      <c r="J163" s="180">
        <f>INDEX('Ultima mCF Table'!$B$2:$D$92,MATCH('Ultima (Precision)'!$D$6,'Ultima mCF Table'!$A$2:$A$92,0),MATCH('Ultima (Precision)'!$E163,'Ultima mCF Table'!$B$1:$D$1,0))*($F163*J$11)</f>
        <v>1973.3</v>
      </c>
      <c r="K163" s="180">
        <f>INDEX('Ultima mCF Table'!$B$2:$D$92,MATCH('Ultima (Precision)'!$D$6,'Ultima mCF Table'!$A$2:$A$92,0),MATCH('Ultima (Precision)'!$E163,'Ultima mCF Table'!$B$1:$D$1,0))*($F163*K$11)</f>
        <v>2255.2000000000003</v>
      </c>
      <c r="L163" s="180">
        <f>INDEX('Ultima mCF Table'!$B$2:$D$92,MATCH('Ultima (Precision)'!$D$6,'Ultima mCF Table'!$A$2:$A$92,0),MATCH('Ultima (Precision)'!$E163,'Ultima mCF Table'!$B$1:$D$1,0))*($F163*L$11)</f>
        <v>2537.1</v>
      </c>
      <c r="M163" s="180">
        <f>INDEX('Ultima mCF Table'!$B$2:$D$92,MATCH('Ultima (Precision)'!$D$6,'Ultima mCF Table'!$A$2:$A$92,0),MATCH('Ultima (Precision)'!$E163,'Ultima mCF Table'!$B$1:$D$1,0))*($F163*M$11)</f>
        <v>2819</v>
      </c>
      <c r="N163" s="180">
        <f>INDEX('Ultima mCF Table'!$B$2:$D$92,MATCH('Ultima (Precision)'!$D$6,'Ultima mCF Table'!$A$2:$A$92,0),MATCH('Ultima (Precision)'!$E163,'Ultima mCF Table'!$B$1:$D$1,0))*($F163*N$11)</f>
        <v>3100.9</v>
      </c>
      <c r="O163" s="180">
        <f>INDEX('Ultima mCF Table'!$B$2:$D$92,MATCH('Ultima (Precision)'!$D$6,'Ultima mCF Table'!$A$2:$A$92,0),MATCH('Ultima (Precision)'!$E163,'Ultima mCF Table'!$B$1:$D$1,0))*($F163*O$11)</f>
        <v>3382.7999999999997</v>
      </c>
      <c r="P163" s="180">
        <f>INDEX('Ultima mCF Table'!$B$2:$D$92,MATCH('Ultima (Precision)'!$D$6,'Ultima mCF Table'!$A$2:$A$92,0),MATCH('Ultima (Precision)'!$E163,'Ultima mCF Table'!$B$1:$D$1,0))*($F163*P$11)</f>
        <v>3664.7000000000003</v>
      </c>
      <c r="Q163" s="180">
        <f>INDEX('Ultima mCF Table'!$B$2:$D$92,MATCH('Ultima (Precision)'!$D$6,'Ultima mCF Table'!$A$2:$A$92,0),MATCH('Ultima (Precision)'!$E163,'Ultima mCF Table'!$B$1:$D$1,0))*($F163*Q$11)</f>
        <v>3946.6</v>
      </c>
      <c r="R163" s="180">
        <f>INDEX('Ultima mCF Table'!$B$2:$D$92,MATCH('Ultima (Precision)'!$D$6,'Ultima mCF Table'!$A$2:$A$92,0),MATCH('Ultima (Precision)'!$E163,'Ultima mCF Table'!$B$1:$D$1,0))*($F163*R$11)</f>
        <v>4228.5</v>
      </c>
      <c r="S163" s="180">
        <f>INDEX('Ultima mCF Table'!$B$2:$D$92,MATCH('Ultima (Precision)'!$D$6,'Ultima mCF Table'!$A$2:$A$92,0),MATCH('Ultima (Precision)'!$E163,'Ultima mCF Table'!$B$1:$D$1,0))*($F163*S$11)</f>
        <v>4510.4000000000005</v>
      </c>
      <c r="T163" s="180">
        <f>INDEX('Ultima mCF Table'!$B$2:$D$92,MATCH('Ultima (Precision)'!$D$6,'Ultima mCF Table'!$A$2:$A$92,0),MATCH('Ultima (Precision)'!$E163,'Ultima mCF Table'!$B$1:$D$1,0))*($F163*T$11)</f>
        <v>4792.3</v>
      </c>
      <c r="U163" s="180">
        <f>INDEX('Ultima mCF Table'!$B$2:$D$92,MATCH('Ultima (Precision)'!$D$6,'Ultima mCF Table'!$A$2:$A$92,0),MATCH('Ultima (Precision)'!$E163,'Ultima mCF Table'!$B$1:$D$1,0))*($F163*U$11)</f>
        <v>5074.2</v>
      </c>
      <c r="V163" s="180">
        <f>INDEX('Ultima mCF Table'!$B$2:$D$92,MATCH('Ultima (Precision)'!$D$6,'Ultima mCF Table'!$A$2:$A$92,0),MATCH('Ultima (Precision)'!$E163,'Ultima mCF Table'!$B$1:$D$1,0))*($F163*V$11)</f>
        <v>5356.0999999999995</v>
      </c>
      <c r="W163" s="180">
        <f>INDEX('Ultima mCF Table'!$B$2:$D$92,MATCH('Ultima (Precision)'!$D$6,'Ultima mCF Table'!$A$2:$A$92,0),MATCH('Ultima (Precision)'!$E163,'Ultima mCF Table'!$B$1:$D$1,0))*($F163*W$11)</f>
        <v>5638</v>
      </c>
      <c r="X163" s="180">
        <f>INDEX('Ultima mCF Table'!$B$2:$D$92,MATCH('Ultima (Precision)'!$D$6,'Ultima mCF Table'!$A$2:$A$92,0),MATCH('Ultima (Precision)'!$E163,'Ultima mCF Table'!$B$1:$D$1,0))*($F163*X$11)</f>
        <v>5919.9000000000005</v>
      </c>
      <c r="Y163" s="180">
        <f>INDEX('Ultima mCF Table'!$B$2:$D$92,MATCH('Ultima (Precision)'!$D$6,'Ultima mCF Table'!$A$2:$A$92,0),MATCH('Ultima (Precision)'!$E163,'Ultima mCF Table'!$B$1:$D$1,0))*($F163*Y$11)</f>
        <v>6201.8</v>
      </c>
      <c r="Z163" s="180">
        <f>INDEX('Ultima mCF Table'!$B$2:$D$92,MATCH('Ultima (Precision)'!$D$6,'Ultima mCF Table'!$A$2:$A$92,0),MATCH('Ultima (Precision)'!$E163,'Ultima mCF Table'!$B$1:$D$1,0))*($F163*Z$11)</f>
        <v>6483.7</v>
      </c>
      <c r="AA163" s="180">
        <f>INDEX('Ultima mCF Table'!$B$2:$D$92,MATCH('Ultima (Precision)'!$D$6,'Ultima mCF Table'!$A$2:$A$92,0),MATCH('Ultima (Precision)'!$E163,'Ultima mCF Table'!$B$1:$D$1,0))*($F163*AA$11)</f>
        <v>6765.5999999999995</v>
      </c>
      <c r="AB163" s="180">
        <f>INDEX('Ultima mCF Table'!$B$2:$D$92,MATCH('Ultima (Precision)'!$D$6,'Ultima mCF Table'!$A$2:$A$92,0),MATCH('Ultima (Precision)'!$E163,'Ultima mCF Table'!$B$1:$D$1,0))*($F163*AB$11)</f>
        <v>7047.5</v>
      </c>
      <c r="AC163" s="180">
        <f>INDEX('Ultima mCF Table'!$B$2:$D$92,MATCH('Ultima (Precision)'!$D$6,'Ultima mCF Table'!$A$2:$A$92,0),MATCH('Ultima (Precision)'!$E163,'Ultima mCF Table'!$B$1:$D$1,0))*($F163*AC$11)</f>
        <v>7329.4000000000005</v>
      </c>
      <c r="AD163" s="240">
        <f>INDEX('Ultima mCF Table'!$B$2:$D$92,MATCH('Ultima (Precision)'!$D$6,'Ultima mCF Table'!$A$2:$A$92,0),MATCH('Ultima (Precision)'!$E163,'Ultima mCF Table'!$B$1:$D$1,0))*($F163*AD$11)</f>
        <v>7611.3</v>
      </c>
    </row>
    <row r="164" spans="1:30" x14ac:dyDescent="0.2">
      <c r="A164" s="348">
        <v>8</v>
      </c>
      <c r="B164" s="348">
        <v>143</v>
      </c>
      <c r="C164" s="348">
        <v>515</v>
      </c>
      <c r="D164" s="348" t="s">
        <v>65</v>
      </c>
      <c r="E164" s="348" t="s">
        <v>72</v>
      </c>
      <c r="F164" s="349">
        <v>248</v>
      </c>
      <c r="G164" s="350"/>
      <c r="H164" s="169">
        <f>INDEX('Ultima mCF Table'!$B$2:$D$92,MATCH('Ultima (Precision)'!$D$6,'Ultima mCF Table'!$A$2:$A$92,0),MATCH('Ultima (Precision)'!$E164,'Ultima mCF Table'!$B$1:$D$1,0))*($F164*H$11)</f>
        <v>124</v>
      </c>
      <c r="I164" s="171">
        <f>INDEX('Ultima mCF Table'!$B$2:$D$92,MATCH('Ultima (Precision)'!$D$6,'Ultima mCF Table'!$A$2:$A$92,0),MATCH('Ultima (Precision)'!$E164,'Ultima mCF Table'!$B$1:$D$1,0))*($F164*I$11)</f>
        <v>148.79999999999998</v>
      </c>
      <c r="J164" s="171">
        <f>INDEX('Ultima mCF Table'!$B$2:$D$92,MATCH('Ultima (Precision)'!$D$6,'Ultima mCF Table'!$A$2:$A$92,0),MATCH('Ultima (Precision)'!$E164,'Ultima mCF Table'!$B$1:$D$1,0))*($F164*J$11)</f>
        <v>173.6</v>
      </c>
      <c r="K164" s="171">
        <f>INDEX('Ultima mCF Table'!$B$2:$D$92,MATCH('Ultima (Precision)'!$D$6,'Ultima mCF Table'!$A$2:$A$92,0),MATCH('Ultima (Precision)'!$E164,'Ultima mCF Table'!$B$1:$D$1,0))*($F164*K$11)</f>
        <v>198.4</v>
      </c>
      <c r="L164" s="171">
        <f>INDEX('Ultima mCF Table'!$B$2:$D$92,MATCH('Ultima (Precision)'!$D$6,'Ultima mCF Table'!$A$2:$A$92,0),MATCH('Ultima (Precision)'!$E164,'Ultima mCF Table'!$B$1:$D$1,0))*($F164*L$11)</f>
        <v>223.20000000000002</v>
      </c>
      <c r="M164" s="171">
        <f>INDEX('Ultima mCF Table'!$B$2:$D$92,MATCH('Ultima (Precision)'!$D$6,'Ultima mCF Table'!$A$2:$A$92,0),MATCH('Ultima (Precision)'!$E164,'Ultima mCF Table'!$B$1:$D$1,0))*($F164*M$11)</f>
        <v>248</v>
      </c>
      <c r="N164" s="171">
        <f>INDEX('Ultima mCF Table'!$B$2:$D$92,MATCH('Ultima (Precision)'!$D$6,'Ultima mCF Table'!$A$2:$A$92,0),MATCH('Ultima (Precision)'!$E164,'Ultima mCF Table'!$B$1:$D$1,0))*($F164*N$11)</f>
        <v>272.8</v>
      </c>
      <c r="O164" s="171">
        <f>INDEX('Ultima mCF Table'!$B$2:$D$92,MATCH('Ultima (Precision)'!$D$6,'Ultima mCF Table'!$A$2:$A$92,0),MATCH('Ultima (Precision)'!$E164,'Ultima mCF Table'!$B$1:$D$1,0))*($F164*O$11)</f>
        <v>297.59999999999997</v>
      </c>
      <c r="P164" s="171">
        <f>INDEX('Ultima mCF Table'!$B$2:$D$92,MATCH('Ultima (Precision)'!$D$6,'Ultima mCF Table'!$A$2:$A$92,0),MATCH('Ultima (Precision)'!$E164,'Ultima mCF Table'!$B$1:$D$1,0))*($F164*P$11)</f>
        <v>322.40000000000003</v>
      </c>
      <c r="Q164" s="171">
        <f>INDEX('Ultima mCF Table'!$B$2:$D$92,MATCH('Ultima (Precision)'!$D$6,'Ultima mCF Table'!$A$2:$A$92,0),MATCH('Ultima (Precision)'!$E164,'Ultima mCF Table'!$B$1:$D$1,0))*($F164*Q$11)</f>
        <v>347.2</v>
      </c>
      <c r="R164" s="171">
        <f>INDEX('Ultima mCF Table'!$B$2:$D$92,MATCH('Ultima (Precision)'!$D$6,'Ultima mCF Table'!$A$2:$A$92,0),MATCH('Ultima (Precision)'!$E164,'Ultima mCF Table'!$B$1:$D$1,0))*($F164*R$11)</f>
        <v>372</v>
      </c>
      <c r="S164" s="171">
        <f>INDEX('Ultima mCF Table'!$B$2:$D$92,MATCH('Ultima (Precision)'!$D$6,'Ultima mCF Table'!$A$2:$A$92,0),MATCH('Ultima (Precision)'!$E164,'Ultima mCF Table'!$B$1:$D$1,0))*($F164*S$11)</f>
        <v>396.8</v>
      </c>
      <c r="T164" s="171">
        <f>INDEX('Ultima mCF Table'!$B$2:$D$92,MATCH('Ultima (Precision)'!$D$6,'Ultima mCF Table'!$A$2:$A$92,0),MATCH('Ultima (Precision)'!$E164,'Ultima mCF Table'!$B$1:$D$1,0))*($F164*T$11)</f>
        <v>421.59999999999997</v>
      </c>
      <c r="U164" s="171">
        <f>INDEX('Ultima mCF Table'!$B$2:$D$92,MATCH('Ultima (Precision)'!$D$6,'Ultima mCF Table'!$A$2:$A$92,0),MATCH('Ultima (Precision)'!$E164,'Ultima mCF Table'!$B$1:$D$1,0))*($F164*U$11)</f>
        <v>446.40000000000003</v>
      </c>
      <c r="V164" s="171">
        <f>INDEX('Ultima mCF Table'!$B$2:$D$92,MATCH('Ultima (Precision)'!$D$6,'Ultima mCF Table'!$A$2:$A$92,0),MATCH('Ultima (Precision)'!$E164,'Ultima mCF Table'!$B$1:$D$1,0))*($F164*V$11)</f>
        <v>471.2</v>
      </c>
      <c r="W164" s="171">
        <f>INDEX('Ultima mCF Table'!$B$2:$D$92,MATCH('Ultima (Precision)'!$D$6,'Ultima mCF Table'!$A$2:$A$92,0),MATCH('Ultima (Precision)'!$E164,'Ultima mCF Table'!$B$1:$D$1,0))*($F164*W$11)</f>
        <v>496</v>
      </c>
      <c r="X164" s="171">
        <f>INDEX('Ultima mCF Table'!$B$2:$D$92,MATCH('Ultima (Precision)'!$D$6,'Ultima mCF Table'!$A$2:$A$92,0),MATCH('Ultima (Precision)'!$E164,'Ultima mCF Table'!$B$1:$D$1,0))*($F164*X$11)</f>
        <v>520.80000000000007</v>
      </c>
      <c r="Y164" s="171">
        <f>INDEX('Ultima mCF Table'!$B$2:$D$92,MATCH('Ultima (Precision)'!$D$6,'Ultima mCF Table'!$A$2:$A$92,0),MATCH('Ultima (Precision)'!$E164,'Ultima mCF Table'!$B$1:$D$1,0))*($F164*Y$11)</f>
        <v>545.6</v>
      </c>
      <c r="Z164" s="171">
        <f>INDEX('Ultima mCF Table'!$B$2:$D$92,MATCH('Ultima (Precision)'!$D$6,'Ultima mCF Table'!$A$2:$A$92,0),MATCH('Ultima (Precision)'!$E164,'Ultima mCF Table'!$B$1:$D$1,0))*($F164*Z$11)</f>
        <v>570.4</v>
      </c>
      <c r="AA164" s="171">
        <f>INDEX('Ultima mCF Table'!$B$2:$D$92,MATCH('Ultima (Precision)'!$D$6,'Ultima mCF Table'!$A$2:$A$92,0),MATCH('Ultima (Precision)'!$E164,'Ultima mCF Table'!$B$1:$D$1,0))*($F164*AA$11)</f>
        <v>595.19999999999993</v>
      </c>
      <c r="AB164" s="171">
        <f>INDEX('Ultima mCF Table'!$B$2:$D$92,MATCH('Ultima (Precision)'!$D$6,'Ultima mCF Table'!$A$2:$A$92,0),MATCH('Ultima (Precision)'!$E164,'Ultima mCF Table'!$B$1:$D$1,0))*($F164*AB$11)</f>
        <v>620</v>
      </c>
      <c r="AC164" s="171">
        <f>INDEX('Ultima mCF Table'!$B$2:$D$92,MATCH('Ultima (Precision)'!$D$6,'Ultima mCF Table'!$A$2:$A$92,0),MATCH('Ultima (Precision)'!$E164,'Ultima mCF Table'!$B$1:$D$1,0))*($F164*AC$11)</f>
        <v>644.80000000000007</v>
      </c>
      <c r="AD164" s="172">
        <f>INDEX('Ultima mCF Table'!$B$2:$D$92,MATCH('Ultima (Precision)'!$D$6,'Ultima mCF Table'!$A$2:$A$92,0),MATCH('Ultima (Precision)'!$E164,'Ultima mCF Table'!$B$1:$D$1,0))*($F164*AD$11)</f>
        <v>669.6</v>
      </c>
    </row>
    <row r="165" spans="1:30" x14ac:dyDescent="0.2">
      <c r="A165" s="351">
        <v>8</v>
      </c>
      <c r="B165" s="351">
        <v>143</v>
      </c>
      <c r="C165" s="351">
        <v>515</v>
      </c>
      <c r="D165" s="351" t="s">
        <v>66</v>
      </c>
      <c r="E165" s="351" t="s">
        <v>72</v>
      </c>
      <c r="F165" s="352">
        <v>359</v>
      </c>
      <c r="G165" s="353"/>
      <c r="H165" s="177">
        <f>INDEX('Ultima mCF Table'!$B$2:$D$92,MATCH('Ultima (Precision)'!$D$6,'Ultima mCF Table'!$A$2:$A$92,0),MATCH('Ultima (Precision)'!$E165,'Ultima mCF Table'!$B$1:$D$1,0))*($F165*H$11)</f>
        <v>179.5</v>
      </c>
      <c r="I165" s="174">
        <f>INDEX('Ultima mCF Table'!$B$2:$D$92,MATCH('Ultima (Precision)'!$D$6,'Ultima mCF Table'!$A$2:$A$92,0),MATCH('Ultima (Precision)'!$E165,'Ultima mCF Table'!$B$1:$D$1,0))*($F165*I$11)</f>
        <v>215.4</v>
      </c>
      <c r="J165" s="174">
        <f>INDEX('Ultima mCF Table'!$B$2:$D$92,MATCH('Ultima (Precision)'!$D$6,'Ultima mCF Table'!$A$2:$A$92,0),MATCH('Ultima (Precision)'!$E165,'Ultima mCF Table'!$B$1:$D$1,0))*($F165*J$11)</f>
        <v>251.29999999999998</v>
      </c>
      <c r="K165" s="174">
        <f>INDEX('Ultima mCF Table'!$B$2:$D$92,MATCH('Ultima (Precision)'!$D$6,'Ultima mCF Table'!$A$2:$A$92,0),MATCH('Ultima (Precision)'!$E165,'Ultima mCF Table'!$B$1:$D$1,0))*($F165*K$11)</f>
        <v>287.2</v>
      </c>
      <c r="L165" s="174">
        <f>INDEX('Ultima mCF Table'!$B$2:$D$92,MATCH('Ultima (Precision)'!$D$6,'Ultima mCF Table'!$A$2:$A$92,0),MATCH('Ultima (Precision)'!$E165,'Ultima mCF Table'!$B$1:$D$1,0))*($F165*L$11)</f>
        <v>323.10000000000002</v>
      </c>
      <c r="M165" s="174">
        <f>INDEX('Ultima mCF Table'!$B$2:$D$92,MATCH('Ultima (Precision)'!$D$6,'Ultima mCF Table'!$A$2:$A$92,0),MATCH('Ultima (Precision)'!$E165,'Ultima mCF Table'!$B$1:$D$1,0))*($F165*M$11)</f>
        <v>359</v>
      </c>
      <c r="N165" s="174">
        <f>INDEX('Ultima mCF Table'!$B$2:$D$92,MATCH('Ultima (Precision)'!$D$6,'Ultima mCF Table'!$A$2:$A$92,0),MATCH('Ultima (Precision)'!$E165,'Ultima mCF Table'!$B$1:$D$1,0))*($F165*N$11)</f>
        <v>394.90000000000003</v>
      </c>
      <c r="O165" s="174">
        <f>INDEX('Ultima mCF Table'!$B$2:$D$92,MATCH('Ultima (Precision)'!$D$6,'Ultima mCF Table'!$A$2:$A$92,0),MATCH('Ultima (Precision)'!$E165,'Ultima mCF Table'!$B$1:$D$1,0))*($F165*O$11)</f>
        <v>430.8</v>
      </c>
      <c r="P165" s="174">
        <f>INDEX('Ultima mCF Table'!$B$2:$D$92,MATCH('Ultima (Precision)'!$D$6,'Ultima mCF Table'!$A$2:$A$92,0),MATCH('Ultima (Precision)'!$E165,'Ultima mCF Table'!$B$1:$D$1,0))*($F165*P$11)</f>
        <v>466.7</v>
      </c>
      <c r="Q165" s="174">
        <f>INDEX('Ultima mCF Table'!$B$2:$D$92,MATCH('Ultima (Precision)'!$D$6,'Ultima mCF Table'!$A$2:$A$92,0),MATCH('Ultima (Precision)'!$E165,'Ultima mCF Table'!$B$1:$D$1,0))*($F165*Q$11)</f>
        <v>502.59999999999997</v>
      </c>
      <c r="R165" s="174">
        <f>INDEX('Ultima mCF Table'!$B$2:$D$92,MATCH('Ultima (Precision)'!$D$6,'Ultima mCF Table'!$A$2:$A$92,0),MATCH('Ultima (Precision)'!$E165,'Ultima mCF Table'!$B$1:$D$1,0))*($F165*R$11)</f>
        <v>538.5</v>
      </c>
      <c r="S165" s="174">
        <f>INDEX('Ultima mCF Table'!$B$2:$D$92,MATCH('Ultima (Precision)'!$D$6,'Ultima mCF Table'!$A$2:$A$92,0),MATCH('Ultima (Precision)'!$E165,'Ultima mCF Table'!$B$1:$D$1,0))*($F165*S$11)</f>
        <v>574.4</v>
      </c>
      <c r="T165" s="174">
        <f>INDEX('Ultima mCF Table'!$B$2:$D$92,MATCH('Ultima (Precision)'!$D$6,'Ultima mCF Table'!$A$2:$A$92,0),MATCH('Ultima (Precision)'!$E165,'Ultima mCF Table'!$B$1:$D$1,0))*($F165*T$11)</f>
        <v>610.29999999999995</v>
      </c>
      <c r="U165" s="174">
        <f>INDEX('Ultima mCF Table'!$B$2:$D$92,MATCH('Ultima (Precision)'!$D$6,'Ultima mCF Table'!$A$2:$A$92,0),MATCH('Ultima (Precision)'!$E165,'Ultima mCF Table'!$B$1:$D$1,0))*($F165*U$11)</f>
        <v>646.20000000000005</v>
      </c>
      <c r="V165" s="174">
        <f>INDEX('Ultima mCF Table'!$B$2:$D$92,MATCH('Ultima (Precision)'!$D$6,'Ultima mCF Table'!$A$2:$A$92,0),MATCH('Ultima (Precision)'!$E165,'Ultima mCF Table'!$B$1:$D$1,0))*($F165*V$11)</f>
        <v>682.1</v>
      </c>
      <c r="W165" s="174">
        <f>INDEX('Ultima mCF Table'!$B$2:$D$92,MATCH('Ultima (Precision)'!$D$6,'Ultima mCF Table'!$A$2:$A$92,0),MATCH('Ultima (Precision)'!$E165,'Ultima mCF Table'!$B$1:$D$1,0))*($F165*W$11)</f>
        <v>718</v>
      </c>
      <c r="X165" s="174">
        <f>INDEX('Ultima mCF Table'!$B$2:$D$92,MATCH('Ultima (Precision)'!$D$6,'Ultima mCF Table'!$A$2:$A$92,0),MATCH('Ultima (Precision)'!$E165,'Ultima mCF Table'!$B$1:$D$1,0))*($F165*X$11)</f>
        <v>753.9</v>
      </c>
      <c r="Y165" s="174">
        <f>INDEX('Ultima mCF Table'!$B$2:$D$92,MATCH('Ultima (Precision)'!$D$6,'Ultima mCF Table'!$A$2:$A$92,0),MATCH('Ultima (Precision)'!$E165,'Ultima mCF Table'!$B$1:$D$1,0))*($F165*Y$11)</f>
        <v>789.80000000000007</v>
      </c>
      <c r="Z165" s="174">
        <f>INDEX('Ultima mCF Table'!$B$2:$D$92,MATCH('Ultima (Precision)'!$D$6,'Ultima mCF Table'!$A$2:$A$92,0),MATCH('Ultima (Precision)'!$E165,'Ultima mCF Table'!$B$1:$D$1,0))*($F165*Z$11)</f>
        <v>825.69999999999993</v>
      </c>
      <c r="AA165" s="174">
        <f>INDEX('Ultima mCF Table'!$B$2:$D$92,MATCH('Ultima (Precision)'!$D$6,'Ultima mCF Table'!$A$2:$A$92,0),MATCH('Ultima (Precision)'!$E165,'Ultima mCF Table'!$B$1:$D$1,0))*($F165*AA$11)</f>
        <v>861.6</v>
      </c>
      <c r="AB165" s="174">
        <f>INDEX('Ultima mCF Table'!$B$2:$D$92,MATCH('Ultima (Precision)'!$D$6,'Ultima mCF Table'!$A$2:$A$92,0),MATCH('Ultima (Precision)'!$E165,'Ultima mCF Table'!$B$1:$D$1,0))*($F165*AB$11)</f>
        <v>897.5</v>
      </c>
      <c r="AC165" s="174">
        <f>INDEX('Ultima mCF Table'!$B$2:$D$92,MATCH('Ultima (Precision)'!$D$6,'Ultima mCF Table'!$A$2:$A$92,0),MATCH('Ultima (Precision)'!$E165,'Ultima mCF Table'!$B$1:$D$1,0))*($F165*AC$11)</f>
        <v>933.4</v>
      </c>
      <c r="AD165" s="178">
        <f>INDEX('Ultima mCF Table'!$B$2:$D$92,MATCH('Ultima (Precision)'!$D$6,'Ultima mCF Table'!$A$2:$A$92,0),MATCH('Ultima (Precision)'!$E165,'Ultima mCF Table'!$B$1:$D$1,0))*($F165*AD$11)</f>
        <v>969.30000000000007</v>
      </c>
    </row>
    <row r="166" spans="1:30" x14ac:dyDescent="0.2">
      <c r="A166" s="351">
        <v>8</v>
      </c>
      <c r="B166" s="351">
        <v>143</v>
      </c>
      <c r="C166" s="351">
        <v>515</v>
      </c>
      <c r="D166" s="351" t="s">
        <v>67</v>
      </c>
      <c r="E166" s="351" t="s">
        <v>72</v>
      </c>
      <c r="F166" s="352">
        <v>610</v>
      </c>
      <c r="G166" s="353"/>
      <c r="H166" s="177">
        <f>INDEX('Ultima mCF Table'!$B$2:$D$92,MATCH('Ultima (Precision)'!$D$6,'Ultima mCF Table'!$A$2:$A$92,0),MATCH('Ultima (Precision)'!$E166,'Ultima mCF Table'!$B$1:$D$1,0))*($F166*H$11)</f>
        <v>305</v>
      </c>
      <c r="I166" s="174">
        <f>INDEX('Ultima mCF Table'!$B$2:$D$92,MATCH('Ultima (Precision)'!$D$6,'Ultima mCF Table'!$A$2:$A$92,0),MATCH('Ultima (Precision)'!$E166,'Ultima mCF Table'!$B$1:$D$1,0))*($F166*I$11)</f>
        <v>366</v>
      </c>
      <c r="J166" s="174">
        <f>INDEX('Ultima mCF Table'!$B$2:$D$92,MATCH('Ultima (Precision)'!$D$6,'Ultima mCF Table'!$A$2:$A$92,0),MATCH('Ultima (Precision)'!$E166,'Ultima mCF Table'!$B$1:$D$1,0))*($F166*J$11)</f>
        <v>427</v>
      </c>
      <c r="K166" s="174">
        <f>INDEX('Ultima mCF Table'!$B$2:$D$92,MATCH('Ultima (Precision)'!$D$6,'Ultima mCF Table'!$A$2:$A$92,0),MATCH('Ultima (Precision)'!$E166,'Ultima mCF Table'!$B$1:$D$1,0))*($F166*K$11)</f>
        <v>488</v>
      </c>
      <c r="L166" s="174">
        <f>INDEX('Ultima mCF Table'!$B$2:$D$92,MATCH('Ultima (Precision)'!$D$6,'Ultima mCF Table'!$A$2:$A$92,0),MATCH('Ultima (Precision)'!$E166,'Ultima mCF Table'!$B$1:$D$1,0))*($F166*L$11)</f>
        <v>549</v>
      </c>
      <c r="M166" s="174">
        <f>INDEX('Ultima mCF Table'!$B$2:$D$92,MATCH('Ultima (Precision)'!$D$6,'Ultima mCF Table'!$A$2:$A$92,0),MATCH('Ultima (Precision)'!$E166,'Ultima mCF Table'!$B$1:$D$1,0))*($F166*M$11)</f>
        <v>610</v>
      </c>
      <c r="N166" s="174">
        <f>INDEX('Ultima mCF Table'!$B$2:$D$92,MATCH('Ultima (Precision)'!$D$6,'Ultima mCF Table'!$A$2:$A$92,0),MATCH('Ultima (Precision)'!$E166,'Ultima mCF Table'!$B$1:$D$1,0))*($F166*N$11)</f>
        <v>671</v>
      </c>
      <c r="O166" s="174">
        <f>INDEX('Ultima mCF Table'!$B$2:$D$92,MATCH('Ultima (Precision)'!$D$6,'Ultima mCF Table'!$A$2:$A$92,0),MATCH('Ultima (Precision)'!$E166,'Ultima mCF Table'!$B$1:$D$1,0))*($F166*O$11)</f>
        <v>732</v>
      </c>
      <c r="P166" s="174">
        <f>INDEX('Ultima mCF Table'!$B$2:$D$92,MATCH('Ultima (Precision)'!$D$6,'Ultima mCF Table'!$A$2:$A$92,0),MATCH('Ultima (Precision)'!$E166,'Ultima mCF Table'!$B$1:$D$1,0))*($F166*P$11)</f>
        <v>793</v>
      </c>
      <c r="Q166" s="174">
        <f>INDEX('Ultima mCF Table'!$B$2:$D$92,MATCH('Ultima (Precision)'!$D$6,'Ultima mCF Table'!$A$2:$A$92,0),MATCH('Ultima (Precision)'!$E166,'Ultima mCF Table'!$B$1:$D$1,0))*($F166*Q$11)</f>
        <v>854</v>
      </c>
      <c r="R166" s="174">
        <f>INDEX('Ultima mCF Table'!$B$2:$D$92,MATCH('Ultima (Precision)'!$D$6,'Ultima mCF Table'!$A$2:$A$92,0),MATCH('Ultima (Precision)'!$E166,'Ultima mCF Table'!$B$1:$D$1,0))*($F166*R$11)</f>
        <v>915</v>
      </c>
      <c r="S166" s="174">
        <f>INDEX('Ultima mCF Table'!$B$2:$D$92,MATCH('Ultima (Precision)'!$D$6,'Ultima mCF Table'!$A$2:$A$92,0),MATCH('Ultima (Precision)'!$E166,'Ultima mCF Table'!$B$1:$D$1,0))*($F166*S$11)</f>
        <v>976</v>
      </c>
      <c r="T166" s="174">
        <f>INDEX('Ultima mCF Table'!$B$2:$D$92,MATCH('Ultima (Precision)'!$D$6,'Ultima mCF Table'!$A$2:$A$92,0),MATCH('Ultima (Precision)'!$E166,'Ultima mCF Table'!$B$1:$D$1,0))*($F166*T$11)</f>
        <v>1037</v>
      </c>
      <c r="U166" s="174">
        <f>INDEX('Ultima mCF Table'!$B$2:$D$92,MATCH('Ultima (Precision)'!$D$6,'Ultima mCF Table'!$A$2:$A$92,0),MATCH('Ultima (Precision)'!$E166,'Ultima mCF Table'!$B$1:$D$1,0))*($F166*U$11)</f>
        <v>1098</v>
      </c>
      <c r="V166" s="174">
        <f>INDEX('Ultima mCF Table'!$B$2:$D$92,MATCH('Ultima (Precision)'!$D$6,'Ultima mCF Table'!$A$2:$A$92,0),MATCH('Ultima (Precision)'!$E166,'Ultima mCF Table'!$B$1:$D$1,0))*($F166*V$11)</f>
        <v>1159</v>
      </c>
      <c r="W166" s="174">
        <f>INDEX('Ultima mCF Table'!$B$2:$D$92,MATCH('Ultima (Precision)'!$D$6,'Ultima mCF Table'!$A$2:$A$92,0),MATCH('Ultima (Precision)'!$E166,'Ultima mCF Table'!$B$1:$D$1,0))*($F166*W$11)</f>
        <v>1220</v>
      </c>
      <c r="X166" s="174">
        <f>INDEX('Ultima mCF Table'!$B$2:$D$92,MATCH('Ultima (Precision)'!$D$6,'Ultima mCF Table'!$A$2:$A$92,0),MATCH('Ultima (Precision)'!$E166,'Ultima mCF Table'!$B$1:$D$1,0))*($F166*X$11)</f>
        <v>1281</v>
      </c>
      <c r="Y166" s="174">
        <f>INDEX('Ultima mCF Table'!$B$2:$D$92,MATCH('Ultima (Precision)'!$D$6,'Ultima mCF Table'!$A$2:$A$92,0),MATCH('Ultima (Precision)'!$E166,'Ultima mCF Table'!$B$1:$D$1,0))*($F166*Y$11)</f>
        <v>1342</v>
      </c>
      <c r="Z166" s="174">
        <f>INDEX('Ultima mCF Table'!$B$2:$D$92,MATCH('Ultima (Precision)'!$D$6,'Ultima mCF Table'!$A$2:$A$92,0),MATCH('Ultima (Precision)'!$E166,'Ultima mCF Table'!$B$1:$D$1,0))*($F166*Z$11)</f>
        <v>1403</v>
      </c>
      <c r="AA166" s="174">
        <f>INDEX('Ultima mCF Table'!$B$2:$D$92,MATCH('Ultima (Precision)'!$D$6,'Ultima mCF Table'!$A$2:$A$92,0),MATCH('Ultima (Precision)'!$E166,'Ultima mCF Table'!$B$1:$D$1,0))*($F166*AA$11)</f>
        <v>1464</v>
      </c>
      <c r="AB166" s="174">
        <f>INDEX('Ultima mCF Table'!$B$2:$D$92,MATCH('Ultima (Precision)'!$D$6,'Ultima mCF Table'!$A$2:$A$92,0),MATCH('Ultima (Precision)'!$E166,'Ultima mCF Table'!$B$1:$D$1,0))*($F166*AB$11)</f>
        <v>1525</v>
      </c>
      <c r="AC166" s="174">
        <f>INDEX('Ultima mCF Table'!$B$2:$D$92,MATCH('Ultima (Precision)'!$D$6,'Ultima mCF Table'!$A$2:$A$92,0),MATCH('Ultima (Precision)'!$E166,'Ultima mCF Table'!$B$1:$D$1,0))*($F166*AC$11)</f>
        <v>1586</v>
      </c>
      <c r="AD166" s="178">
        <f>INDEX('Ultima mCF Table'!$B$2:$D$92,MATCH('Ultima (Precision)'!$D$6,'Ultima mCF Table'!$A$2:$A$92,0),MATCH('Ultima (Precision)'!$E166,'Ultima mCF Table'!$B$1:$D$1,0))*($F166*AD$11)</f>
        <v>1647</v>
      </c>
    </row>
    <row r="167" spans="1:30" x14ac:dyDescent="0.2">
      <c r="A167" s="351">
        <v>8</v>
      </c>
      <c r="B167" s="351">
        <v>143</v>
      </c>
      <c r="C167" s="351">
        <v>515</v>
      </c>
      <c r="D167" s="351" t="s">
        <v>68</v>
      </c>
      <c r="E167" s="351" t="s">
        <v>72</v>
      </c>
      <c r="F167" s="352">
        <v>799</v>
      </c>
      <c r="G167" s="353"/>
      <c r="H167" s="177">
        <f>INDEX('Ultima mCF Table'!$B$2:$D$92,MATCH('Ultima (Precision)'!$D$6,'Ultima mCF Table'!$A$2:$A$92,0),MATCH('Ultima (Precision)'!$E167,'Ultima mCF Table'!$B$1:$D$1,0))*($F167*H$11)</f>
        <v>399.5</v>
      </c>
      <c r="I167" s="174">
        <f>INDEX('Ultima mCF Table'!$B$2:$D$92,MATCH('Ultima (Precision)'!$D$6,'Ultima mCF Table'!$A$2:$A$92,0),MATCH('Ultima (Precision)'!$E167,'Ultima mCF Table'!$B$1:$D$1,0))*($F167*I$11)</f>
        <v>479.4</v>
      </c>
      <c r="J167" s="174">
        <f>INDEX('Ultima mCF Table'!$B$2:$D$92,MATCH('Ultima (Precision)'!$D$6,'Ultima mCF Table'!$A$2:$A$92,0),MATCH('Ultima (Precision)'!$E167,'Ultima mCF Table'!$B$1:$D$1,0))*($F167*J$11)</f>
        <v>559.29999999999995</v>
      </c>
      <c r="K167" s="174">
        <f>INDEX('Ultima mCF Table'!$B$2:$D$92,MATCH('Ultima (Precision)'!$D$6,'Ultima mCF Table'!$A$2:$A$92,0),MATCH('Ultima (Precision)'!$E167,'Ultima mCF Table'!$B$1:$D$1,0))*($F167*K$11)</f>
        <v>639.20000000000005</v>
      </c>
      <c r="L167" s="174">
        <f>INDEX('Ultima mCF Table'!$B$2:$D$92,MATCH('Ultima (Precision)'!$D$6,'Ultima mCF Table'!$A$2:$A$92,0),MATCH('Ultima (Precision)'!$E167,'Ultima mCF Table'!$B$1:$D$1,0))*($F167*L$11)</f>
        <v>719.1</v>
      </c>
      <c r="M167" s="174">
        <f>INDEX('Ultima mCF Table'!$B$2:$D$92,MATCH('Ultima (Precision)'!$D$6,'Ultima mCF Table'!$A$2:$A$92,0),MATCH('Ultima (Precision)'!$E167,'Ultima mCF Table'!$B$1:$D$1,0))*($F167*M$11)</f>
        <v>799</v>
      </c>
      <c r="N167" s="174">
        <f>INDEX('Ultima mCF Table'!$B$2:$D$92,MATCH('Ultima (Precision)'!$D$6,'Ultima mCF Table'!$A$2:$A$92,0),MATCH('Ultima (Precision)'!$E167,'Ultima mCF Table'!$B$1:$D$1,0))*($F167*N$11)</f>
        <v>878.90000000000009</v>
      </c>
      <c r="O167" s="174">
        <f>INDEX('Ultima mCF Table'!$B$2:$D$92,MATCH('Ultima (Precision)'!$D$6,'Ultima mCF Table'!$A$2:$A$92,0),MATCH('Ultima (Precision)'!$E167,'Ultima mCF Table'!$B$1:$D$1,0))*($F167*O$11)</f>
        <v>958.8</v>
      </c>
      <c r="P167" s="174">
        <f>INDEX('Ultima mCF Table'!$B$2:$D$92,MATCH('Ultima (Precision)'!$D$6,'Ultima mCF Table'!$A$2:$A$92,0),MATCH('Ultima (Precision)'!$E167,'Ultima mCF Table'!$B$1:$D$1,0))*($F167*P$11)</f>
        <v>1038.7</v>
      </c>
      <c r="Q167" s="174">
        <f>INDEX('Ultima mCF Table'!$B$2:$D$92,MATCH('Ultima (Precision)'!$D$6,'Ultima mCF Table'!$A$2:$A$92,0),MATCH('Ultima (Precision)'!$E167,'Ultima mCF Table'!$B$1:$D$1,0))*($F167*Q$11)</f>
        <v>1118.5999999999999</v>
      </c>
      <c r="R167" s="174">
        <f>INDEX('Ultima mCF Table'!$B$2:$D$92,MATCH('Ultima (Precision)'!$D$6,'Ultima mCF Table'!$A$2:$A$92,0),MATCH('Ultima (Precision)'!$E167,'Ultima mCF Table'!$B$1:$D$1,0))*($F167*R$11)</f>
        <v>1198.5</v>
      </c>
      <c r="S167" s="174">
        <f>INDEX('Ultima mCF Table'!$B$2:$D$92,MATCH('Ultima (Precision)'!$D$6,'Ultima mCF Table'!$A$2:$A$92,0),MATCH('Ultima (Precision)'!$E167,'Ultima mCF Table'!$B$1:$D$1,0))*($F167*S$11)</f>
        <v>1278.4000000000001</v>
      </c>
      <c r="T167" s="174">
        <f>INDEX('Ultima mCF Table'!$B$2:$D$92,MATCH('Ultima (Precision)'!$D$6,'Ultima mCF Table'!$A$2:$A$92,0),MATCH('Ultima (Precision)'!$E167,'Ultima mCF Table'!$B$1:$D$1,0))*($F167*T$11)</f>
        <v>1358.3</v>
      </c>
      <c r="U167" s="174">
        <f>INDEX('Ultima mCF Table'!$B$2:$D$92,MATCH('Ultima (Precision)'!$D$6,'Ultima mCF Table'!$A$2:$A$92,0),MATCH('Ultima (Precision)'!$E167,'Ultima mCF Table'!$B$1:$D$1,0))*($F167*U$11)</f>
        <v>1438.2</v>
      </c>
      <c r="V167" s="174">
        <f>INDEX('Ultima mCF Table'!$B$2:$D$92,MATCH('Ultima (Precision)'!$D$6,'Ultima mCF Table'!$A$2:$A$92,0),MATCH('Ultima (Precision)'!$E167,'Ultima mCF Table'!$B$1:$D$1,0))*($F167*V$11)</f>
        <v>1518.1</v>
      </c>
      <c r="W167" s="174">
        <f>INDEX('Ultima mCF Table'!$B$2:$D$92,MATCH('Ultima (Precision)'!$D$6,'Ultima mCF Table'!$A$2:$A$92,0),MATCH('Ultima (Precision)'!$E167,'Ultima mCF Table'!$B$1:$D$1,0))*($F167*W$11)</f>
        <v>1598</v>
      </c>
      <c r="X167" s="174">
        <f>INDEX('Ultima mCF Table'!$B$2:$D$92,MATCH('Ultima (Precision)'!$D$6,'Ultima mCF Table'!$A$2:$A$92,0),MATCH('Ultima (Precision)'!$E167,'Ultima mCF Table'!$B$1:$D$1,0))*($F167*X$11)</f>
        <v>1677.9</v>
      </c>
      <c r="Y167" s="174">
        <f>INDEX('Ultima mCF Table'!$B$2:$D$92,MATCH('Ultima (Precision)'!$D$6,'Ultima mCF Table'!$A$2:$A$92,0),MATCH('Ultima (Precision)'!$E167,'Ultima mCF Table'!$B$1:$D$1,0))*($F167*Y$11)</f>
        <v>1757.8000000000002</v>
      </c>
      <c r="Z167" s="174">
        <f>INDEX('Ultima mCF Table'!$B$2:$D$92,MATCH('Ultima (Precision)'!$D$6,'Ultima mCF Table'!$A$2:$A$92,0),MATCH('Ultima (Precision)'!$E167,'Ultima mCF Table'!$B$1:$D$1,0))*($F167*Z$11)</f>
        <v>1837.6999999999998</v>
      </c>
      <c r="AA167" s="174">
        <f>INDEX('Ultima mCF Table'!$B$2:$D$92,MATCH('Ultima (Precision)'!$D$6,'Ultima mCF Table'!$A$2:$A$92,0),MATCH('Ultima (Precision)'!$E167,'Ultima mCF Table'!$B$1:$D$1,0))*($F167*AA$11)</f>
        <v>1917.6</v>
      </c>
      <c r="AB167" s="174">
        <f>INDEX('Ultima mCF Table'!$B$2:$D$92,MATCH('Ultima (Precision)'!$D$6,'Ultima mCF Table'!$A$2:$A$92,0),MATCH('Ultima (Precision)'!$E167,'Ultima mCF Table'!$B$1:$D$1,0))*($F167*AB$11)</f>
        <v>1997.5</v>
      </c>
      <c r="AC167" s="174">
        <f>INDEX('Ultima mCF Table'!$B$2:$D$92,MATCH('Ultima (Precision)'!$D$6,'Ultima mCF Table'!$A$2:$A$92,0),MATCH('Ultima (Precision)'!$E167,'Ultima mCF Table'!$B$1:$D$1,0))*($F167*AC$11)</f>
        <v>2077.4</v>
      </c>
      <c r="AD167" s="178">
        <f>INDEX('Ultima mCF Table'!$B$2:$D$92,MATCH('Ultima (Precision)'!$D$6,'Ultima mCF Table'!$A$2:$A$92,0),MATCH('Ultima (Precision)'!$E167,'Ultima mCF Table'!$B$1:$D$1,0))*($F167*AD$11)</f>
        <v>2157.3000000000002</v>
      </c>
    </row>
    <row r="168" spans="1:30" x14ac:dyDescent="0.2">
      <c r="A168" s="351">
        <v>8</v>
      </c>
      <c r="B168" s="351">
        <v>215</v>
      </c>
      <c r="C168" s="351">
        <v>585</v>
      </c>
      <c r="D168" s="351" t="s">
        <v>65</v>
      </c>
      <c r="E168" s="351" t="s">
        <v>72</v>
      </c>
      <c r="F168" s="352">
        <v>363</v>
      </c>
      <c r="G168" s="353"/>
      <c r="H168" s="177">
        <f>INDEX('Ultima mCF Table'!$B$2:$D$92,MATCH('Ultima (Precision)'!$D$6,'Ultima mCF Table'!$A$2:$A$92,0),MATCH('Ultima (Precision)'!$E168,'Ultima mCF Table'!$B$1:$D$1,0))*($F168*H$11)</f>
        <v>181.5</v>
      </c>
      <c r="I168" s="174">
        <f>INDEX('Ultima mCF Table'!$B$2:$D$92,MATCH('Ultima (Precision)'!$D$6,'Ultima mCF Table'!$A$2:$A$92,0),MATCH('Ultima (Precision)'!$E168,'Ultima mCF Table'!$B$1:$D$1,0))*($F168*I$11)</f>
        <v>217.79999999999998</v>
      </c>
      <c r="J168" s="174">
        <f>INDEX('Ultima mCF Table'!$B$2:$D$92,MATCH('Ultima (Precision)'!$D$6,'Ultima mCF Table'!$A$2:$A$92,0),MATCH('Ultima (Precision)'!$E168,'Ultima mCF Table'!$B$1:$D$1,0))*($F168*J$11)</f>
        <v>254.1</v>
      </c>
      <c r="K168" s="174">
        <f>INDEX('Ultima mCF Table'!$B$2:$D$92,MATCH('Ultima (Precision)'!$D$6,'Ultima mCF Table'!$A$2:$A$92,0),MATCH('Ultima (Precision)'!$E168,'Ultima mCF Table'!$B$1:$D$1,0))*($F168*K$11)</f>
        <v>290.40000000000003</v>
      </c>
      <c r="L168" s="174">
        <f>INDEX('Ultima mCF Table'!$B$2:$D$92,MATCH('Ultima (Precision)'!$D$6,'Ultima mCF Table'!$A$2:$A$92,0),MATCH('Ultima (Precision)'!$E168,'Ultima mCF Table'!$B$1:$D$1,0))*($F168*L$11)</f>
        <v>326.7</v>
      </c>
      <c r="M168" s="174">
        <f>INDEX('Ultima mCF Table'!$B$2:$D$92,MATCH('Ultima (Precision)'!$D$6,'Ultima mCF Table'!$A$2:$A$92,0),MATCH('Ultima (Precision)'!$E168,'Ultima mCF Table'!$B$1:$D$1,0))*($F168*M$11)</f>
        <v>363</v>
      </c>
      <c r="N168" s="174">
        <f>INDEX('Ultima mCF Table'!$B$2:$D$92,MATCH('Ultima (Precision)'!$D$6,'Ultima mCF Table'!$A$2:$A$92,0),MATCH('Ultima (Precision)'!$E168,'Ultima mCF Table'!$B$1:$D$1,0))*($F168*N$11)</f>
        <v>399.3</v>
      </c>
      <c r="O168" s="174">
        <f>INDEX('Ultima mCF Table'!$B$2:$D$92,MATCH('Ultima (Precision)'!$D$6,'Ultima mCF Table'!$A$2:$A$92,0),MATCH('Ultima (Precision)'!$E168,'Ultima mCF Table'!$B$1:$D$1,0))*($F168*O$11)</f>
        <v>435.59999999999997</v>
      </c>
      <c r="P168" s="174">
        <f>INDEX('Ultima mCF Table'!$B$2:$D$92,MATCH('Ultima (Precision)'!$D$6,'Ultima mCF Table'!$A$2:$A$92,0),MATCH('Ultima (Precision)'!$E168,'Ultima mCF Table'!$B$1:$D$1,0))*($F168*P$11)</f>
        <v>471.90000000000003</v>
      </c>
      <c r="Q168" s="174">
        <f>INDEX('Ultima mCF Table'!$B$2:$D$92,MATCH('Ultima (Precision)'!$D$6,'Ultima mCF Table'!$A$2:$A$92,0),MATCH('Ultima (Precision)'!$E168,'Ultima mCF Table'!$B$1:$D$1,0))*($F168*Q$11)</f>
        <v>508.2</v>
      </c>
      <c r="R168" s="174">
        <f>INDEX('Ultima mCF Table'!$B$2:$D$92,MATCH('Ultima (Precision)'!$D$6,'Ultima mCF Table'!$A$2:$A$92,0),MATCH('Ultima (Precision)'!$E168,'Ultima mCF Table'!$B$1:$D$1,0))*($F168*R$11)</f>
        <v>544.5</v>
      </c>
      <c r="S168" s="174">
        <f>INDEX('Ultima mCF Table'!$B$2:$D$92,MATCH('Ultima (Precision)'!$D$6,'Ultima mCF Table'!$A$2:$A$92,0),MATCH('Ultima (Precision)'!$E168,'Ultima mCF Table'!$B$1:$D$1,0))*($F168*S$11)</f>
        <v>580.80000000000007</v>
      </c>
      <c r="T168" s="174">
        <f>INDEX('Ultima mCF Table'!$B$2:$D$92,MATCH('Ultima (Precision)'!$D$6,'Ultima mCF Table'!$A$2:$A$92,0),MATCH('Ultima (Precision)'!$E168,'Ultima mCF Table'!$B$1:$D$1,0))*($F168*T$11)</f>
        <v>617.1</v>
      </c>
      <c r="U168" s="174">
        <f>INDEX('Ultima mCF Table'!$B$2:$D$92,MATCH('Ultima (Precision)'!$D$6,'Ultima mCF Table'!$A$2:$A$92,0),MATCH('Ultima (Precision)'!$E168,'Ultima mCF Table'!$B$1:$D$1,0))*($F168*U$11)</f>
        <v>653.4</v>
      </c>
      <c r="V168" s="174">
        <f>INDEX('Ultima mCF Table'!$B$2:$D$92,MATCH('Ultima (Precision)'!$D$6,'Ultima mCF Table'!$A$2:$A$92,0),MATCH('Ultima (Precision)'!$E168,'Ultima mCF Table'!$B$1:$D$1,0))*($F168*V$11)</f>
        <v>689.69999999999993</v>
      </c>
      <c r="W168" s="174">
        <f>INDEX('Ultima mCF Table'!$B$2:$D$92,MATCH('Ultima (Precision)'!$D$6,'Ultima mCF Table'!$A$2:$A$92,0),MATCH('Ultima (Precision)'!$E168,'Ultima mCF Table'!$B$1:$D$1,0))*($F168*W$11)</f>
        <v>726</v>
      </c>
      <c r="X168" s="174">
        <f>INDEX('Ultima mCF Table'!$B$2:$D$92,MATCH('Ultima (Precision)'!$D$6,'Ultima mCF Table'!$A$2:$A$92,0),MATCH('Ultima (Precision)'!$E168,'Ultima mCF Table'!$B$1:$D$1,0))*($F168*X$11)</f>
        <v>762.30000000000007</v>
      </c>
      <c r="Y168" s="174">
        <f>INDEX('Ultima mCF Table'!$B$2:$D$92,MATCH('Ultima (Precision)'!$D$6,'Ultima mCF Table'!$A$2:$A$92,0),MATCH('Ultima (Precision)'!$E168,'Ultima mCF Table'!$B$1:$D$1,0))*($F168*Y$11)</f>
        <v>798.6</v>
      </c>
      <c r="Z168" s="174">
        <f>INDEX('Ultima mCF Table'!$B$2:$D$92,MATCH('Ultima (Precision)'!$D$6,'Ultima mCF Table'!$A$2:$A$92,0),MATCH('Ultima (Precision)'!$E168,'Ultima mCF Table'!$B$1:$D$1,0))*($F168*Z$11)</f>
        <v>834.9</v>
      </c>
      <c r="AA168" s="174">
        <f>INDEX('Ultima mCF Table'!$B$2:$D$92,MATCH('Ultima (Precision)'!$D$6,'Ultima mCF Table'!$A$2:$A$92,0),MATCH('Ultima (Precision)'!$E168,'Ultima mCF Table'!$B$1:$D$1,0))*($F168*AA$11)</f>
        <v>871.19999999999993</v>
      </c>
      <c r="AB168" s="174">
        <f>INDEX('Ultima mCF Table'!$B$2:$D$92,MATCH('Ultima (Precision)'!$D$6,'Ultima mCF Table'!$A$2:$A$92,0),MATCH('Ultima (Precision)'!$E168,'Ultima mCF Table'!$B$1:$D$1,0))*($F168*AB$11)</f>
        <v>907.5</v>
      </c>
      <c r="AC168" s="174">
        <f>INDEX('Ultima mCF Table'!$B$2:$D$92,MATCH('Ultima (Precision)'!$D$6,'Ultima mCF Table'!$A$2:$A$92,0),MATCH('Ultima (Precision)'!$E168,'Ultima mCF Table'!$B$1:$D$1,0))*($F168*AC$11)</f>
        <v>943.80000000000007</v>
      </c>
      <c r="AD168" s="178">
        <f>INDEX('Ultima mCF Table'!$B$2:$D$92,MATCH('Ultima (Precision)'!$D$6,'Ultima mCF Table'!$A$2:$A$92,0),MATCH('Ultima (Precision)'!$E168,'Ultima mCF Table'!$B$1:$D$1,0))*($F168*AD$11)</f>
        <v>980.1</v>
      </c>
    </row>
    <row r="169" spans="1:30" x14ac:dyDescent="0.2">
      <c r="A169" s="351">
        <v>8</v>
      </c>
      <c r="B169" s="351">
        <v>215</v>
      </c>
      <c r="C169" s="351">
        <v>585</v>
      </c>
      <c r="D169" s="351" t="s">
        <v>66</v>
      </c>
      <c r="E169" s="351" t="s">
        <v>72</v>
      </c>
      <c r="F169" s="352">
        <v>511</v>
      </c>
      <c r="G169" s="353"/>
      <c r="H169" s="177">
        <f>INDEX('Ultima mCF Table'!$B$2:$D$92,MATCH('Ultima (Precision)'!$D$6,'Ultima mCF Table'!$A$2:$A$92,0),MATCH('Ultima (Precision)'!$E169,'Ultima mCF Table'!$B$1:$D$1,0))*($F169*H$11)</f>
        <v>255.5</v>
      </c>
      <c r="I169" s="174">
        <f>INDEX('Ultima mCF Table'!$B$2:$D$92,MATCH('Ultima (Precision)'!$D$6,'Ultima mCF Table'!$A$2:$A$92,0),MATCH('Ultima (Precision)'!$E169,'Ultima mCF Table'!$B$1:$D$1,0))*($F169*I$11)</f>
        <v>306.59999999999997</v>
      </c>
      <c r="J169" s="174">
        <f>INDEX('Ultima mCF Table'!$B$2:$D$92,MATCH('Ultima (Precision)'!$D$6,'Ultima mCF Table'!$A$2:$A$92,0),MATCH('Ultima (Precision)'!$E169,'Ultima mCF Table'!$B$1:$D$1,0))*($F169*J$11)</f>
        <v>357.7</v>
      </c>
      <c r="K169" s="174">
        <f>INDEX('Ultima mCF Table'!$B$2:$D$92,MATCH('Ultima (Precision)'!$D$6,'Ultima mCF Table'!$A$2:$A$92,0),MATCH('Ultima (Precision)'!$E169,'Ultima mCF Table'!$B$1:$D$1,0))*($F169*K$11)</f>
        <v>408.8</v>
      </c>
      <c r="L169" s="174">
        <f>INDEX('Ultima mCF Table'!$B$2:$D$92,MATCH('Ultima (Precision)'!$D$6,'Ultima mCF Table'!$A$2:$A$92,0),MATCH('Ultima (Precision)'!$E169,'Ultima mCF Table'!$B$1:$D$1,0))*($F169*L$11)</f>
        <v>459.90000000000003</v>
      </c>
      <c r="M169" s="174">
        <f>INDEX('Ultima mCF Table'!$B$2:$D$92,MATCH('Ultima (Precision)'!$D$6,'Ultima mCF Table'!$A$2:$A$92,0),MATCH('Ultima (Precision)'!$E169,'Ultima mCF Table'!$B$1:$D$1,0))*($F169*M$11)</f>
        <v>511</v>
      </c>
      <c r="N169" s="174">
        <f>INDEX('Ultima mCF Table'!$B$2:$D$92,MATCH('Ultima (Precision)'!$D$6,'Ultima mCF Table'!$A$2:$A$92,0),MATCH('Ultima (Precision)'!$E169,'Ultima mCF Table'!$B$1:$D$1,0))*($F169*N$11)</f>
        <v>562.1</v>
      </c>
      <c r="O169" s="174">
        <f>INDEX('Ultima mCF Table'!$B$2:$D$92,MATCH('Ultima (Precision)'!$D$6,'Ultima mCF Table'!$A$2:$A$92,0),MATCH('Ultima (Precision)'!$E169,'Ultima mCF Table'!$B$1:$D$1,0))*($F169*O$11)</f>
        <v>613.19999999999993</v>
      </c>
      <c r="P169" s="174">
        <f>INDEX('Ultima mCF Table'!$B$2:$D$92,MATCH('Ultima (Precision)'!$D$6,'Ultima mCF Table'!$A$2:$A$92,0),MATCH('Ultima (Precision)'!$E169,'Ultima mCF Table'!$B$1:$D$1,0))*($F169*P$11)</f>
        <v>664.30000000000007</v>
      </c>
      <c r="Q169" s="174">
        <f>INDEX('Ultima mCF Table'!$B$2:$D$92,MATCH('Ultima (Precision)'!$D$6,'Ultima mCF Table'!$A$2:$A$92,0),MATCH('Ultima (Precision)'!$E169,'Ultima mCF Table'!$B$1:$D$1,0))*($F169*Q$11)</f>
        <v>715.4</v>
      </c>
      <c r="R169" s="174">
        <f>INDEX('Ultima mCF Table'!$B$2:$D$92,MATCH('Ultima (Precision)'!$D$6,'Ultima mCF Table'!$A$2:$A$92,0),MATCH('Ultima (Precision)'!$E169,'Ultima mCF Table'!$B$1:$D$1,0))*($F169*R$11)</f>
        <v>766.5</v>
      </c>
      <c r="S169" s="174">
        <f>INDEX('Ultima mCF Table'!$B$2:$D$92,MATCH('Ultima (Precision)'!$D$6,'Ultima mCF Table'!$A$2:$A$92,0),MATCH('Ultima (Precision)'!$E169,'Ultima mCF Table'!$B$1:$D$1,0))*($F169*S$11)</f>
        <v>817.6</v>
      </c>
      <c r="T169" s="174">
        <f>INDEX('Ultima mCF Table'!$B$2:$D$92,MATCH('Ultima (Precision)'!$D$6,'Ultima mCF Table'!$A$2:$A$92,0),MATCH('Ultima (Precision)'!$E169,'Ultima mCF Table'!$B$1:$D$1,0))*($F169*T$11)</f>
        <v>868.69999999999993</v>
      </c>
      <c r="U169" s="174">
        <f>INDEX('Ultima mCF Table'!$B$2:$D$92,MATCH('Ultima (Precision)'!$D$6,'Ultima mCF Table'!$A$2:$A$92,0),MATCH('Ultima (Precision)'!$E169,'Ultima mCF Table'!$B$1:$D$1,0))*($F169*U$11)</f>
        <v>919.80000000000007</v>
      </c>
      <c r="V169" s="174">
        <f>INDEX('Ultima mCF Table'!$B$2:$D$92,MATCH('Ultima (Precision)'!$D$6,'Ultima mCF Table'!$A$2:$A$92,0),MATCH('Ultima (Precision)'!$E169,'Ultima mCF Table'!$B$1:$D$1,0))*($F169*V$11)</f>
        <v>970.9</v>
      </c>
      <c r="W169" s="174">
        <f>INDEX('Ultima mCF Table'!$B$2:$D$92,MATCH('Ultima (Precision)'!$D$6,'Ultima mCF Table'!$A$2:$A$92,0),MATCH('Ultima (Precision)'!$E169,'Ultima mCF Table'!$B$1:$D$1,0))*($F169*W$11)</f>
        <v>1022</v>
      </c>
      <c r="X169" s="174">
        <f>INDEX('Ultima mCF Table'!$B$2:$D$92,MATCH('Ultima (Precision)'!$D$6,'Ultima mCF Table'!$A$2:$A$92,0),MATCH('Ultima (Precision)'!$E169,'Ultima mCF Table'!$B$1:$D$1,0))*($F169*X$11)</f>
        <v>1073.1000000000001</v>
      </c>
      <c r="Y169" s="174">
        <f>INDEX('Ultima mCF Table'!$B$2:$D$92,MATCH('Ultima (Precision)'!$D$6,'Ultima mCF Table'!$A$2:$A$92,0),MATCH('Ultima (Precision)'!$E169,'Ultima mCF Table'!$B$1:$D$1,0))*($F169*Y$11)</f>
        <v>1124.2</v>
      </c>
      <c r="Z169" s="174">
        <f>INDEX('Ultima mCF Table'!$B$2:$D$92,MATCH('Ultima (Precision)'!$D$6,'Ultima mCF Table'!$A$2:$A$92,0),MATCH('Ultima (Precision)'!$E169,'Ultima mCF Table'!$B$1:$D$1,0))*($F169*Z$11)</f>
        <v>1175.3</v>
      </c>
      <c r="AA169" s="174">
        <f>INDEX('Ultima mCF Table'!$B$2:$D$92,MATCH('Ultima (Precision)'!$D$6,'Ultima mCF Table'!$A$2:$A$92,0),MATCH('Ultima (Precision)'!$E169,'Ultima mCF Table'!$B$1:$D$1,0))*($F169*AA$11)</f>
        <v>1226.3999999999999</v>
      </c>
      <c r="AB169" s="174">
        <f>INDEX('Ultima mCF Table'!$B$2:$D$92,MATCH('Ultima (Precision)'!$D$6,'Ultima mCF Table'!$A$2:$A$92,0),MATCH('Ultima (Precision)'!$E169,'Ultima mCF Table'!$B$1:$D$1,0))*($F169*AB$11)</f>
        <v>1277.5</v>
      </c>
      <c r="AC169" s="174">
        <f>INDEX('Ultima mCF Table'!$B$2:$D$92,MATCH('Ultima (Precision)'!$D$6,'Ultima mCF Table'!$A$2:$A$92,0),MATCH('Ultima (Precision)'!$E169,'Ultima mCF Table'!$B$1:$D$1,0))*($F169*AC$11)</f>
        <v>1328.6000000000001</v>
      </c>
      <c r="AD169" s="178">
        <f>INDEX('Ultima mCF Table'!$B$2:$D$92,MATCH('Ultima (Precision)'!$D$6,'Ultima mCF Table'!$A$2:$A$92,0),MATCH('Ultima (Precision)'!$E169,'Ultima mCF Table'!$B$1:$D$1,0))*($F169*AD$11)</f>
        <v>1379.7</v>
      </c>
    </row>
    <row r="170" spans="1:30" x14ac:dyDescent="0.2">
      <c r="A170" s="351">
        <v>8</v>
      </c>
      <c r="B170" s="351">
        <v>215</v>
      </c>
      <c r="C170" s="351">
        <v>585</v>
      </c>
      <c r="D170" s="351" t="s">
        <v>67</v>
      </c>
      <c r="E170" s="351" t="s">
        <v>72</v>
      </c>
      <c r="F170" s="352">
        <v>838</v>
      </c>
      <c r="G170" s="353"/>
      <c r="H170" s="177">
        <f>INDEX('Ultima mCF Table'!$B$2:$D$92,MATCH('Ultima (Precision)'!$D$6,'Ultima mCF Table'!$A$2:$A$92,0),MATCH('Ultima (Precision)'!$E170,'Ultima mCF Table'!$B$1:$D$1,0))*($F170*H$11)</f>
        <v>419</v>
      </c>
      <c r="I170" s="174">
        <f>INDEX('Ultima mCF Table'!$B$2:$D$92,MATCH('Ultima (Precision)'!$D$6,'Ultima mCF Table'!$A$2:$A$92,0),MATCH('Ultima (Precision)'!$E170,'Ultima mCF Table'!$B$1:$D$1,0))*($F170*I$11)</f>
        <v>502.79999999999995</v>
      </c>
      <c r="J170" s="174">
        <f>INDEX('Ultima mCF Table'!$B$2:$D$92,MATCH('Ultima (Precision)'!$D$6,'Ultima mCF Table'!$A$2:$A$92,0),MATCH('Ultima (Precision)'!$E170,'Ultima mCF Table'!$B$1:$D$1,0))*($F170*J$11)</f>
        <v>586.59999999999991</v>
      </c>
      <c r="K170" s="174">
        <f>INDEX('Ultima mCF Table'!$B$2:$D$92,MATCH('Ultima (Precision)'!$D$6,'Ultima mCF Table'!$A$2:$A$92,0),MATCH('Ultima (Precision)'!$E170,'Ultima mCF Table'!$B$1:$D$1,0))*($F170*K$11)</f>
        <v>670.40000000000009</v>
      </c>
      <c r="L170" s="174">
        <f>INDEX('Ultima mCF Table'!$B$2:$D$92,MATCH('Ultima (Precision)'!$D$6,'Ultima mCF Table'!$A$2:$A$92,0),MATCH('Ultima (Precision)'!$E170,'Ultima mCF Table'!$B$1:$D$1,0))*($F170*L$11)</f>
        <v>754.2</v>
      </c>
      <c r="M170" s="174">
        <f>INDEX('Ultima mCF Table'!$B$2:$D$92,MATCH('Ultima (Precision)'!$D$6,'Ultima mCF Table'!$A$2:$A$92,0),MATCH('Ultima (Precision)'!$E170,'Ultima mCF Table'!$B$1:$D$1,0))*($F170*M$11)</f>
        <v>838</v>
      </c>
      <c r="N170" s="174">
        <f>INDEX('Ultima mCF Table'!$B$2:$D$92,MATCH('Ultima (Precision)'!$D$6,'Ultima mCF Table'!$A$2:$A$92,0),MATCH('Ultima (Precision)'!$E170,'Ultima mCF Table'!$B$1:$D$1,0))*($F170*N$11)</f>
        <v>921.80000000000007</v>
      </c>
      <c r="O170" s="174">
        <f>INDEX('Ultima mCF Table'!$B$2:$D$92,MATCH('Ultima (Precision)'!$D$6,'Ultima mCF Table'!$A$2:$A$92,0),MATCH('Ultima (Precision)'!$E170,'Ultima mCF Table'!$B$1:$D$1,0))*($F170*O$11)</f>
        <v>1005.5999999999999</v>
      </c>
      <c r="P170" s="174">
        <f>INDEX('Ultima mCF Table'!$B$2:$D$92,MATCH('Ultima (Precision)'!$D$6,'Ultima mCF Table'!$A$2:$A$92,0),MATCH('Ultima (Precision)'!$E170,'Ultima mCF Table'!$B$1:$D$1,0))*($F170*P$11)</f>
        <v>1089.4000000000001</v>
      </c>
      <c r="Q170" s="174">
        <f>INDEX('Ultima mCF Table'!$B$2:$D$92,MATCH('Ultima (Precision)'!$D$6,'Ultima mCF Table'!$A$2:$A$92,0),MATCH('Ultima (Precision)'!$E170,'Ultima mCF Table'!$B$1:$D$1,0))*($F170*Q$11)</f>
        <v>1173.1999999999998</v>
      </c>
      <c r="R170" s="174">
        <f>INDEX('Ultima mCF Table'!$B$2:$D$92,MATCH('Ultima (Precision)'!$D$6,'Ultima mCF Table'!$A$2:$A$92,0),MATCH('Ultima (Precision)'!$E170,'Ultima mCF Table'!$B$1:$D$1,0))*($F170*R$11)</f>
        <v>1257</v>
      </c>
      <c r="S170" s="174">
        <f>INDEX('Ultima mCF Table'!$B$2:$D$92,MATCH('Ultima (Precision)'!$D$6,'Ultima mCF Table'!$A$2:$A$92,0),MATCH('Ultima (Precision)'!$E170,'Ultima mCF Table'!$B$1:$D$1,0))*($F170*S$11)</f>
        <v>1340.8000000000002</v>
      </c>
      <c r="T170" s="174">
        <f>INDEX('Ultima mCF Table'!$B$2:$D$92,MATCH('Ultima (Precision)'!$D$6,'Ultima mCF Table'!$A$2:$A$92,0),MATCH('Ultima (Precision)'!$E170,'Ultima mCF Table'!$B$1:$D$1,0))*($F170*T$11)</f>
        <v>1424.6</v>
      </c>
      <c r="U170" s="174">
        <f>INDEX('Ultima mCF Table'!$B$2:$D$92,MATCH('Ultima (Precision)'!$D$6,'Ultima mCF Table'!$A$2:$A$92,0),MATCH('Ultima (Precision)'!$E170,'Ultima mCF Table'!$B$1:$D$1,0))*($F170*U$11)</f>
        <v>1508.4</v>
      </c>
      <c r="V170" s="174">
        <f>INDEX('Ultima mCF Table'!$B$2:$D$92,MATCH('Ultima (Precision)'!$D$6,'Ultima mCF Table'!$A$2:$A$92,0),MATCH('Ultima (Precision)'!$E170,'Ultima mCF Table'!$B$1:$D$1,0))*($F170*V$11)</f>
        <v>1592.1999999999998</v>
      </c>
      <c r="W170" s="174">
        <f>INDEX('Ultima mCF Table'!$B$2:$D$92,MATCH('Ultima (Precision)'!$D$6,'Ultima mCF Table'!$A$2:$A$92,0),MATCH('Ultima (Precision)'!$E170,'Ultima mCF Table'!$B$1:$D$1,0))*($F170*W$11)</f>
        <v>1676</v>
      </c>
      <c r="X170" s="174">
        <f>INDEX('Ultima mCF Table'!$B$2:$D$92,MATCH('Ultima (Precision)'!$D$6,'Ultima mCF Table'!$A$2:$A$92,0),MATCH('Ultima (Precision)'!$E170,'Ultima mCF Table'!$B$1:$D$1,0))*($F170*X$11)</f>
        <v>1759.8000000000002</v>
      </c>
      <c r="Y170" s="174">
        <f>INDEX('Ultima mCF Table'!$B$2:$D$92,MATCH('Ultima (Precision)'!$D$6,'Ultima mCF Table'!$A$2:$A$92,0),MATCH('Ultima (Precision)'!$E170,'Ultima mCF Table'!$B$1:$D$1,0))*($F170*Y$11)</f>
        <v>1843.6000000000001</v>
      </c>
      <c r="Z170" s="174">
        <f>INDEX('Ultima mCF Table'!$B$2:$D$92,MATCH('Ultima (Precision)'!$D$6,'Ultima mCF Table'!$A$2:$A$92,0),MATCH('Ultima (Precision)'!$E170,'Ultima mCF Table'!$B$1:$D$1,0))*($F170*Z$11)</f>
        <v>1927.3999999999999</v>
      </c>
      <c r="AA170" s="174">
        <f>INDEX('Ultima mCF Table'!$B$2:$D$92,MATCH('Ultima (Precision)'!$D$6,'Ultima mCF Table'!$A$2:$A$92,0),MATCH('Ultima (Precision)'!$E170,'Ultima mCF Table'!$B$1:$D$1,0))*($F170*AA$11)</f>
        <v>2011.1999999999998</v>
      </c>
      <c r="AB170" s="174">
        <f>INDEX('Ultima mCF Table'!$B$2:$D$92,MATCH('Ultima (Precision)'!$D$6,'Ultima mCF Table'!$A$2:$A$92,0),MATCH('Ultima (Precision)'!$E170,'Ultima mCF Table'!$B$1:$D$1,0))*($F170*AB$11)</f>
        <v>2095</v>
      </c>
      <c r="AC170" s="174">
        <f>INDEX('Ultima mCF Table'!$B$2:$D$92,MATCH('Ultima (Precision)'!$D$6,'Ultima mCF Table'!$A$2:$A$92,0),MATCH('Ultima (Precision)'!$E170,'Ultima mCF Table'!$B$1:$D$1,0))*($F170*AC$11)</f>
        <v>2178.8000000000002</v>
      </c>
      <c r="AD170" s="178">
        <f>INDEX('Ultima mCF Table'!$B$2:$D$92,MATCH('Ultima (Precision)'!$D$6,'Ultima mCF Table'!$A$2:$A$92,0),MATCH('Ultima (Precision)'!$E170,'Ultima mCF Table'!$B$1:$D$1,0))*($F170*AD$11)</f>
        <v>2262.6000000000004</v>
      </c>
    </row>
    <row r="171" spans="1:30" x14ac:dyDescent="0.2">
      <c r="A171" s="351">
        <v>8</v>
      </c>
      <c r="B171" s="351">
        <v>215</v>
      </c>
      <c r="C171" s="351">
        <v>585</v>
      </c>
      <c r="D171" s="351" t="s">
        <v>68</v>
      </c>
      <c r="E171" s="351" t="s">
        <v>72</v>
      </c>
      <c r="F171" s="352">
        <v>1097</v>
      </c>
      <c r="G171" s="353"/>
      <c r="H171" s="177">
        <f>INDEX('Ultima mCF Table'!$B$2:$D$92,MATCH('Ultima (Precision)'!$D$6,'Ultima mCF Table'!$A$2:$A$92,0),MATCH('Ultima (Precision)'!$E171,'Ultima mCF Table'!$B$1:$D$1,0))*($F171*H$11)</f>
        <v>548.5</v>
      </c>
      <c r="I171" s="174">
        <f>INDEX('Ultima mCF Table'!$B$2:$D$92,MATCH('Ultima (Precision)'!$D$6,'Ultima mCF Table'!$A$2:$A$92,0),MATCH('Ultima (Precision)'!$E171,'Ultima mCF Table'!$B$1:$D$1,0))*($F171*I$11)</f>
        <v>658.19999999999993</v>
      </c>
      <c r="J171" s="174">
        <f>INDEX('Ultima mCF Table'!$B$2:$D$92,MATCH('Ultima (Precision)'!$D$6,'Ultima mCF Table'!$A$2:$A$92,0),MATCH('Ultima (Precision)'!$E171,'Ultima mCF Table'!$B$1:$D$1,0))*($F171*J$11)</f>
        <v>767.9</v>
      </c>
      <c r="K171" s="174">
        <f>INDEX('Ultima mCF Table'!$B$2:$D$92,MATCH('Ultima (Precision)'!$D$6,'Ultima mCF Table'!$A$2:$A$92,0),MATCH('Ultima (Precision)'!$E171,'Ultima mCF Table'!$B$1:$D$1,0))*($F171*K$11)</f>
        <v>877.6</v>
      </c>
      <c r="L171" s="174">
        <f>INDEX('Ultima mCF Table'!$B$2:$D$92,MATCH('Ultima (Precision)'!$D$6,'Ultima mCF Table'!$A$2:$A$92,0),MATCH('Ultima (Precision)'!$E171,'Ultima mCF Table'!$B$1:$D$1,0))*($F171*L$11)</f>
        <v>987.30000000000007</v>
      </c>
      <c r="M171" s="174">
        <f>INDEX('Ultima mCF Table'!$B$2:$D$92,MATCH('Ultima (Precision)'!$D$6,'Ultima mCF Table'!$A$2:$A$92,0),MATCH('Ultima (Precision)'!$E171,'Ultima mCF Table'!$B$1:$D$1,0))*($F171*M$11)</f>
        <v>1097</v>
      </c>
      <c r="N171" s="174">
        <f>INDEX('Ultima mCF Table'!$B$2:$D$92,MATCH('Ultima (Precision)'!$D$6,'Ultima mCF Table'!$A$2:$A$92,0),MATCH('Ultima (Precision)'!$E171,'Ultima mCF Table'!$B$1:$D$1,0))*($F171*N$11)</f>
        <v>1206.7</v>
      </c>
      <c r="O171" s="174">
        <f>INDEX('Ultima mCF Table'!$B$2:$D$92,MATCH('Ultima (Precision)'!$D$6,'Ultima mCF Table'!$A$2:$A$92,0),MATCH('Ultima (Precision)'!$E171,'Ultima mCF Table'!$B$1:$D$1,0))*($F171*O$11)</f>
        <v>1316.3999999999999</v>
      </c>
      <c r="P171" s="174">
        <f>INDEX('Ultima mCF Table'!$B$2:$D$92,MATCH('Ultima (Precision)'!$D$6,'Ultima mCF Table'!$A$2:$A$92,0),MATCH('Ultima (Precision)'!$E171,'Ultima mCF Table'!$B$1:$D$1,0))*($F171*P$11)</f>
        <v>1426.1000000000001</v>
      </c>
      <c r="Q171" s="174">
        <f>INDEX('Ultima mCF Table'!$B$2:$D$92,MATCH('Ultima (Precision)'!$D$6,'Ultima mCF Table'!$A$2:$A$92,0),MATCH('Ultima (Precision)'!$E171,'Ultima mCF Table'!$B$1:$D$1,0))*($F171*Q$11)</f>
        <v>1535.8</v>
      </c>
      <c r="R171" s="174">
        <f>INDEX('Ultima mCF Table'!$B$2:$D$92,MATCH('Ultima (Precision)'!$D$6,'Ultima mCF Table'!$A$2:$A$92,0),MATCH('Ultima (Precision)'!$E171,'Ultima mCF Table'!$B$1:$D$1,0))*($F171*R$11)</f>
        <v>1645.5</v>
      </c>
      <c r="S171" s="174">
        <f>INDEX('Ultima mCF Table'!$B$2:$D$92,MATCH('Ultima (Precision)'!$D$6,'Ultima mCF Table'!$A$2:$A$92,0),MATCH('Ultima (Precision)'!$E171,'Ultima mCF Table'!$B$1:$D$1,0))*($F171*S$11)</f>
        <v>1755.2</v>
      </c>
      <c r="T171" s="174">
        <f>INDEX('Ultima mCF Table'!$B$2:$D$92,MATCH('Ultima (Precision)'!$D$6,'Ultima mCF Table'!$A$2:$A$92,0),MATCH('Ultima (Precision)'!$E171,'Ultima mCF Table'!$B$1:$D$1,0))*($F171*T$11)</f>
        <v>1864.8999999999999</v>
      </c>
      <c r="U171" s="174">
        <f>INDEX('Ultima mCF Table'!$B$2:$D$92,MATCH('Ultima (Precision)'!$D$6,'Ultima mCF Table'!$A$2:$A$92,0),MATCH('Ultima (Precision)'!$E171,'Ultima mCF Table'!$B$1:$D$1,0))*($F171*U$11)</f>
        <v>1974.6000000000001</v>
      </c>
      <c r="V171" s="174">
        <f>INDEX('Ultima mCF Table'!$B$2:$D$92,MATCH('Ultima (Precision)'!$D$6,'Ultima mCF Table'!$A$2:$A$92,0),MATCH('Ultima (Precision)'!$E171,'Ultima mCF Table'!$B$1:$D$1,0))*($F171*V$11)</f>
        <v>2084.2999999999997</v>
      </c>
      <c r="W171" s="174">
        <f>INDEX('Ultima mCF Table'!$B$2:$D$92,MATCH('Ultima (Precision)'!$D$6,'Ultima mCF Table'!$A$2:$A$92,0),MATCH('Ultima (Precision)'!$E171,'Ultima mCF Table'!$B$1:$D$1,0))*($F171*W$11)</f>
        <v>2194</v>
      </c>
      <c r="X171" s="174">
        <f>INDEX('Ultima mCF Table'!$B$2:$D$92,MATCH('Ultima (Precision)'!$D$6,'Ultima mCF Table'!$A$2:$A$92,0),MATCH('Ultima (Precision)'!$E171,'Ultima mCF Table'!$B$1:$D$1,0))*($F171*X$11)</f>
        <v>2303.7000000000003</v>
      </c>
      <c r="Y171" s="174">
        <f>INDEX('Ultima mCF Table'!$B$2:$D$92,MATCH('Ultima (Precision)'!$D$6,'Ultima mCF Table'!$A$2:$A$92,0),MATCH('Ultima (Precision)'!$E171,'Ultima mCF Table'!$B$1:$D$1,0))*($F171*Y$11)</f>
        <v>2413.4</v>
      </c>
      <c r="Z171" s="174">
        <f>INDEX('Ultima mCF Table'!$B$2:$D$92,MATCH('Ultima (Precision)'!$D$6,'Ultima mCF Table'!$A$2:$A$92,0),MATCH('Ultima (Precision)'!$E171,'Ultima mCF Table'!$B$1:$D$1,0))*($F171*Z$11)</f>
        <v>2523.1</v>
      </c>
      <c r="AA171" s="174">
        <f>INDEX('Ultima mCF Table'!$B$2:$D$92,MATCH('Ultima (Precision)'!$D$6,'Ultima mCF Table'!$A$2:$A$92,0),MATCH('Ultima (Precision)'!$E171,'Ultima mCF Table'!$B$1:$D$1,0))*($F171*AA$11)</f>
        <v>2632.7999999999997</v>
      </c>
      <c r="AB171" s="174">
        <f>INDEX('Ultima mCF Table'!$B$2:$D$92,MATCH('Ultima (Precision)'!$D$6,'Ultima mCF Table'!$A$2:$A$92,0),MATCH('Ultima (Precision)'!$E171,'Ultima mCF Table'!$B$1:$D$1,0))*($F171*AB$11)</f>
        <v>2742.5</v>
      </c>
      <c r="AC171" s="174">
        <f>INDEX('Ultima mCF Table'!$B$2:$D$92,MATCH('Ultima (Precision)'!$D$6,'Ultima mCF Table'!$A$2:$A$92,0),MATCH('Ultima (Precision)'!$E171,'Ultima mCF Table'!$B$1:$D$1,0))*($F171*AC$11)</f>
        <v>2852.2000000000003</v>
      </c>
      <c r="AD171" s="178">
        <f>INDEX('Ultima mCF Table'!$B$2:$D$92,MATCH('Ultima (Precision)'!$D$6,'Ultima mCF Table'!$A$2:$A$92,0),MATCH('Ultima (Precision)'!$E171,'Ultima mCF Table'!$B$1:$D$1,0))*($F171*AD$11)</f>
        <v>2961.9</v>
      </c>
    </row>
    <row r="172" spans="1:30" x14ac:dyDescent="0.2">
      <c r="A172" s="351">
        <v>8</v>
      </c>
      <c r="B172" s="351">
        <v>288</v>
      </c>
      <c r="C172" s="351">
        <v>655</v>
      </c>
      <c r="D172" s="351" t="s">
        <v>65</v>
      </c>
      <c r="E172" s="351" t="s">
        <v>72</v>
      </c>
      <c r="F172" s="352">
        <v>479</v>
      </c>
      <c r="G172" s="353"/>
      <c r="H172" s="177">
        <f>INDEX('Ultima mCF Table'!$B$2:$D$92,MATCH('Ultima (Precision)'!$D$6,'Ultima mCF Table'!$A$2:$A$92,0),MATCH('Ultima (Precision)'!$E172,'Ultima mCF Table'!$B$1:$D$1,0))*($F172*H$11)</f>
        <v>239.5</v>
      </c>
      <c r="I172" s="174">
        <f>INDEX('Ultima mCF Table'!$B$2:$D$92,MATCH('Ultima (Precision)'!$D$6,'Ultima mCF Table'!$A$2:$A$92,0),MATCH('Ultima (Precision)'!$E172,'Ultima mCF Table'!$B$1:$D$1,0))*($F172*I$11)</f>
        <v>287.39999999999998</v>
      </c>
      <c r="J172" s="174">
        <f>INDEX('Ultima mCF Table'!$B$2:$D$92,MATCH('Ultima (Precision)'!$D$6,'Ultima mCF Table'!$A$2:$A$92,0),MATCH('Ultima (Precision)'!$E172,'Ultima mCF Table'!$B$1:$D$1,0))*($F172*J$11)</f>
        <v>335.29999999999995</v>
      </c>
      <c r="K172" s="174">
        <f>INDEX('Ultima mCF Table'!$B$2:$D$92,MATCH('Ultima (Precision)'!$D$6,'Ultima mCF Table'!$A$2:$A$92,0),MATCH('Ultima (Precision)'!$E172,'Ultima mCF Table'!$B$1:$D$1,0))*($F172*K$11)</f>
        <v>383.20000000000005</v>
      </c>
      <c r="L172" s="174">
        <f>INDEX('Ultima mCF Table'!$B$2:$D$92,MATCH('Ultima (Precision)'!$D$6,'Ultima mCF Table'!$A$2:$A$92,0),MATCH('Ultima (Precision)'!$E172,'Ultima mCF Table'!$B$1:$D$1,0))*($F172*L$11)</f>
        <v>431.1</v>
      </c>
      <c r="M172" s="174">
        <f>INDEX('Ultima mCF Table'!$B$2:$D$92,MATCH('Ultima (Precision)'!$D$6,'Ultima mCF Table'!$A$2:$A$92,0),MATCH('Ultima (Precision)'!$E172,'Ultima mCF Table'!$B$1:$D$1,0))*($F172*M$11)</f>
        <v>479</v>
      </c>
      <c r="N172" s="174">
        <f>INDEX('Ultima mCF Table'!$B$2:$D$92,MATCH('Ultima (Precision)'!$D$6,'Ultima mCF Table'!$A$2:$A$92,0),MATCH('Ultima (Precision)'!$E172,'Ultima mCF Table'!$B$1:$D$1,0))*($F172*N$11)</f>
        <v>526.90000000000009</v>
      </c>
      <c r="O172" s="174">
        <f>INDEX('Ultima mCF Table'!$B$2:$D$92,MATCH('Ultima (Precision)'!$D$6,'Ultima mCF Table'!$A$2:$A$92,0),MATCH('Ultima (Precision)'!$E172,'Ultima mCF Table'!$B$1:$D$1,0))*($F172*O$11)</f>
        <v>574.79999999999995</v>
      </c>
      <c r="P172" s="174">
        <f>INDEX('Ultima mCF Table'!$B$2:$D$92,MATCH('Ultima (Precision)'!$D$6,'Ultima mCF Table'!$A$2:$A$92,0),MATCH('Ultima (Precision)'!$E172,'Ultima mCF Table'!$B$1:$D$1,0))*($F172*P$11)</f>
        <v>622.70000000000005</v>
      </c>
      <c r="Q172" s="174">
        <f>INDEX('Ultima mCF Table'!$B$2:$D$92,MATCH('Ultima (Precision)'!$D$6,'Ultima mCF Table'!$A$2:$A$92,0),MATCH('Ultima (Precision)'!$E172,'Ultima mCF Table'!$B$1:$D$1,0))*($F172*Q$11)</f>
        <v>670.59999999999991</v>
      </c>
      <c r="R172" s="174">
        <f>INDEX('Ultima mCF Table'!$B$2:$D$92,MATCH('Ultima (Precision)'!$D$6,'Ultima mCF Table'!$A$2:$A$92,0),MATCH('Ultima (Precision)'!$E172,'Ultima mCF Table'!$B$1:$D$1,0))*($F172*R$11)</f>
        <v>718.5</v>
      </c>
      <c r="S172" s="174">
        <f>INDEX('Ultima mCF Table'!$B$2:$D$92,MATCH('Ultima (Precision)'!$D$6,'Ultima mCF Table'!$A$2:$A$92,0),MATCH('Ultima (Precision)'!$E172,'Ultima mCF Table'!$B$1:$D$1,0))*($F172*S$11)</f>
        <v>766.40000000000009</v>
      </c>
      <c r="T172" s="174">
        <f>INDEX('Ultima mCF Table'!$B$2:$D$92,MATCH('Ultima (Precision)'!$D$6,'Ultima mCF Table'!$A$2:$A$92,0),MATCH('Ultima (Precision)'!$E172,'Ultima mCF Table'!$B$1:$D$1,0))*($F172*T$11)</f>
        <v>814.3</v>
      </c>
      <c r="U172" s="174">
        <f>INDEX('Ultima mCF Table'!$B$2:$D$92,MATCH('Ultima (Precision)'!$D$6,'Ultima mCF Table'!$A$2:$A$92,0),MATCH('Ultima (Precision)'!$E172,'Ultima mCF Table'!$B$1:$D$1,0))*($F172*U$11)</f>
        <v>862.2</v>
      </c>
      <c r="V172" s="174">
        <f>INDEX('Ultima mCF Table'!$B$2:$D$92,MATCH('Ultima (Precision)'!$D$6,'Ultima mCF Table'!$A$2:$A$92,0),MATCH('Ultima (Precision)'!$E172,'Ultima mCF Table'!$B$1:$D$1,0))*($F172*V$11)</f>
        <v>910.09999999999991</v>
      </c>
      <c r="W172" s="174">
        <f>INDEX('Ultima mCF Table'!$B$2:$D$92,MATCH('Ultima (Precision)'!$D$6,'Ultima mCF Table'!$A$2:$A$92,0),MATCH('Ultima (Precision)'!$E172,'Ultima mCF Table'!$B$1:$D$1,0))*($F172*W$11)</f>
        <v>958</v>
      </c>
      <c r="X172" s="174">
        <f>INDEX('Ultima mCF Table'!$B$2:$D$92,MATCH('Ultima (Precision)'!$D$6,'Ultima mCF Table'!$A$2:$A$92,0),MATCH('Ultima (Precision)'!$E172,'Ultima mCF Table'!$B$1:$D$1,0))*($F172*X$11)</f>
        <v>1005.9000000000001</v>
      </c>
      <c r="Y172" s="174">
        <f>INDEX('Ultima mCF Table'!$B$2:$D$92,MATCH('Ultima (Precision)'!$D$6,'Ultima mCF Table'!$A$2:$A$92,0),MATCH('Ultima (Precision)'!$E172,'Ultima mCF Table'!$B$1:$D$1,0))*($F172*Y$11)</f>
        <v>1053.8000000000002</v>
      </c>
      <c r="Z172" s="174">
        <f>INDEX('Ultima mCF Table'!$B$2:$D$92,MATCH('Ultima (Precision)'!$D$6,'Ultima mCF Table'!$A$2:$A$92,0),MATCH('Ultima (Precision)'!$E172,'Ultima mCF Table'!$B$1:$D$1,0))*($F172*Z$11)</f>
        <v>1101.6999999999998</v>
      </c>
      <c r="AA172" s="174">
        <f>INDEX('Ultima mCF Table'!$B$2:$D$92,MATCH('Ultima (Precision)'!$D$6,'Ultima mCF Table'!$A$2:$A$92,0),MATCH('Ultima (Precision)'!$E172,'Ultima mCF Table'!$B$1:$D$1,0))*($F172*AA$11)</f>
        <v>1149.5999999999999</v>
      </c>
      <c r="AB172" s="174">
        <f>INDEX('Ultima mCF Table'!$B$2:$D$92,MATCH('Ultima (Precision)'!$D$6,'Ultima mCF Table'!$A$2:$A$92,0),MATCH('Ultima (Precision)'!$E172,'Ultima mCF Table'!$B$1:$D$1,0))*($F172*AB$11)</f>
        <v>1197.5</v>
      </c>
      <c r="AC172" s="174">
        <f>INDEX('Ultima mCF Table'!$B$2:$D$92,MATCH('Ultima (Precision)'!$D$6,'Ultima mCF Table'!$A$2:$A$92,0),MATCH('Ultima (Precision)'!$E172,'Ultima mCF Table'!$B$1:$D$1,0))*($F172*AC$11)</f>
        <v>1245.4000000000001</v>
      </c>
      <c r="AD172" s="178">
        <f>INDEX('Ultima mCF Table'!$B$2:$D$92,MATCH('Ultima (Precision)'!$D$6,'Ultima mCF Table'!$A$2:$A$92,0),MATCH('Ultima (Precision)'!$E172,'Ultima mCF Table'!$B$1:$D$1,0))*($F172*AD$11)</f>
        <v>1293.3000000000002</v>
      </c>
    </row>
    <row r="173" spans="1:30" x14ac:dyDescent="0.2">
      <c r="A173" s="351">
        <v>8</v>
      </c>
      <c r="B173" s="351">
        <v>288</v>
      </c>
      <c r="C173" s="351">
        <v>655</v>
      </c>
      <c r="D173" s="351" t="s">
        <v>66</v>
      </c>
      <c r="E173" s="351" t="s">
        <v>72</v>
      </c>
      <c r="F173" s="352">
        <v>660</v>
      </c>
      <c r="G173" s="353"/>
      <c r="H173" s="177">
        <f>INDEX('Ultima mCF Table'!$B$2:$D$92,MATCH('Ultima (Precision)'!$D$6,'Ultima mCF Table'!$A$2:$A$92,0),MATCH('Ultima (Precision)'!$E173,'Ultima mCF Table'!$B$1:$D$1,0))*($F173*H$11)</f>
        <v>330</v>
      </c>
      <c r="I173" s="174">
        <f>INDEX('Ultima mCF Table'!$B$2:$D$92,MATCH('Ultima (Precision)'!$D$6,'Ultima mCF Table'!$A$2:$A$92,0),MATCH('Ultima (Precision)'!$E173,'Ultima mCF Table'!$B$1:$D$1,0))*($F173*I$11)</f>
        <v>396</v>
      </c>
      <c r="J173" s="174">
        <f>INDEX('Ultima mCF Table'!$B$2:$D$92,MATCH('Ultima (Precision)'!$D$6,'Ultima mCF Table'!$A$2:$A$92,0),MATCH('Ultima (Precision)'!$E173,'Ultima mCF Table'!$B$1:$D$1,0))*($F173*J$11)</f>
        <v>461.99999999999994</v>
      </c>
      <c r="K173" s="174">
        <f>INDEX('Ultima mCF Table'!$B$2:$D$92,MATCH('Ultima (Precision)'!$D$6,'Ultima mCF Table'!$A$2:$A$92,0),MATCH('Ultima (Precision)'!$E173,'Ultima mCF Table'!$B$1:$D$1,0))*($F173*K$11)</f>
        <v>528</v>
      </c>
      <c r="L173" s="174">
        <f>INDEX('Ultima mCF Table'!$B$2:$D$92,MATCH('Ultima (Precision)'!$D$6,'Ultima mCF Table'!$A$2:$A$92,0),MATCH('Ultima (Precision)'!$E173,'Ultima mCF Table'!$B$1:$D$1,0))*($F173*L$11)</f>
        <v>594</v>
      </c>
      <c r="M173" s="174">
        <f>INDEX('Ultima mCF Table'!$B$2:$D$92,MATCH('Ultima (Precision)'!$D$6,'Ultima mCF Table'!$A$2:$A$92,0),MATCH('Ultima (Precision)'!$E173,'Ultima mCF Table'!$B$1:$D$1,0))*($F173*M$11)</f>
        <v>660</v>
      </c>
      <c r="N173" s="174">
        <f>INDEX('Ultima mCF Table'!$B$2:$D$92,MATCH('Ultima (Precision)'!$D$6,'Ultima mCF Table'!$A$2:$A$92,0),MATCH('Ultima (Precision)'!$E173,'Ultima mCF Table'!$B$1:$D$1,0))*($F173*N$11)</f>
        <v>726.00000000000011</v>
      </c>
      <c r="O173" s="174">
        <f>INDEX('Ultima mCF Table'!$B$2:$D$92,MATCH('Ultima (Precision)'!$D$6,'Ultima mCF Table'!$A$2:$A$92,0),MATCH('Ultima (Precision)'!$E173,'Ultima mCF Table'!$B$1:$D$1,0))*($F173*O$11)</f>
        <v>792</v>
      </c>
      <c r="P173" s="174">
        <f>INDEX('Ultima mCF Table'!$B$2:$D$92,MATCH('Ultima (Precision)'!$D$6,'Ultima mCF Table'!$A$2:$A$92,0),MATCH('Ultima (Precision)'!$E173,'Ultima mCF Table'!$B$1:$D$1,0))*($F173*P$11)</f>
        <v>858</v>
      </c>
      <c r="Q173" s="174">
        <f>INDEX('Ultima mCF Table'!$B$2:$D$92,MATCH('Ultima (Precision)'!$D$6,'Ultima mCF Table'!$A$2:$A$92,0),MATCH('Ultima (Precision)'!$E173,'Ultima mCF Table'!$B$1:$D$1,0))*($F173*Q$11)</f>
        <v>923.99999999999989</v>
      </c>
      <c r="R173" s="174">
        <f>INDEX('Ultima mCF Table'!$B$2:$D$92,MATCH('Ultima (Precision)'!$D$6,'Ultima mCF Table'!$A$2:$A$92,0),MATCH('Ultima (Precision)'!$E173,'Ultima mCF Table'!$B$1:$D$1,0))*($F173*R$11)</f>
        <v>990</v>
      </c>
      <c r="S173" s="174">
        <f>INDEX('Ultima mCF Table'!$B$2:$D$92,MATCH('Ultima (Precision)'!$D$6,'Ultima mCF Table'!$A$2:$A$92,0),MATCH('Ultima (Precision)'!$E173,'Ultima mCF Table'!$B$1:$D$1,0))*($F173*S$11)</f>
        <v>1056</v>
      </c>
      <c r="T173" s="174">
        <f>INDEX('Ultima mCF Table'!$B$2:$D$92,MATCH('Ultima (Precision)'!$D$6,'Ultima mCF Table'!$A$2:$A$92,0),MATCH('Ultima (Precision)'!$E173,'Ultima mCF Table'!$B$1:$D$1,0))*($F173*T$11)</f>
        <v>1122</v>
      </c>
      <c r="U173" s="174">
        <f>INDEX('Ultima mCF Table'!$B$2:$D$92,MATCH('Ultima (Precision)'!$D$6,'Ultima mCF Table'!$A$2:$A$92,0),MATCH('Ultima (Precision)'!$E173,'Ultima mCF Table'!$B$1:$D$1,0))*($F173*U$11)</f>
        <v>1188</v>
      </c>
      <c r="V173" s="174">
        <f>INDEX('Ultima mCF Table'!$B$2:$D$92,MATCH('Ultima (Precision)'!$D$6,'Ultima mCF Table'!$A$2:$A$92,0),MATCH('Ultima (Precision)'!$E173,'Ultima mCF Table'!$B$1:$D$1,0))*($F173*V$11)</f>
        <v>1254</v>
      </c>
      <c r="W173" s="174">
        <f>INDEX('Ultima mCF Table'!$B$2:$D$92,MATCH('Ultima (Precision)'!$D$6,'Ultima mCF Table'!$A$2:$A$92,0),MATCH('Ultima (Precision)'!$E173,'Ultima mCF Table'!$B$1:$D$1,0))*($F173*W$11)</f>
        <v>1320</v>
      </c>
      <c r="X173" s="174">
        <f>INDEX('Ultima mCF Table'!$B$2:$D$92,MATCH('Ultima (Precision)'!$D$6,'Ultima mCF Table'!$A$2:$A$92,0),MATCH('Ultima (Precision)'!$E173,'Ultima mCF Table'!$B$1:$D$1,0))*($F173*X$11)</f>
        <v>1386</v>
      </c>
      <c r="Y173" s="174">
        <f>INDEX('Ultima mCF Table'!$B$2:$D$92,MATCH('Ultima (Precision)'!$D$6,'Ultima mCF Table'!$A$2:$A$92,0),MATCH('Ultima (Precision)'!$E173,'Ultima mCF Table'!$B$1:$D$1,0))*($F173*Y$11)</f>
        <v>1452.0000000000002</v>
      </c>
      <c r="Z173" s="174">
        <f>INDEX('Ultima mCF Table'!$B$2:$D$92,MATCH('Ultima (Precision)'!$D$6,'Ultima mCF Table'!$A$2:$A$92,0),MATCH('Ultima (Precision)'!$E173,'Ultima mCF Table'!$B$1:$D$1,0))*($F173*Z$11)</f>
        <v>1517.9999999999998</v>
      </c>
      <c r="AA173" s="174">
        <f>INDEX('Ultima mCF Table'!$B$2:$D$92,MATCH('Ultima (Precision)'!$D$6,'Ultima mCF Table'!$A$2:$A$92,0),MATCH('Ultima (Precision)'!$E173,'Ultima mCF Table'!$B$1:$D$1,0))*($F173*AA$11)</f>
        <v>1584</v>
      </c>
      <c r="AB173" s="174">
        <f>INDEX('Ultima mCF Table'!$B$2:$D$92,MATCH('Ultima (Precision)'!$D$6,'Ultima mCF Table'!$A$2:$A$92,0),MATCH('Ultima (Precision)'!$E173,'Ultima mCF Table'!$B$1:$D$1,0))*($F173*AB$11)</f>
        <v>1650</v>
      </c>
      <c r="AC173" s="174">
        <f>INDEX('Ultima mCF Table'!$B$2:$D$92,MATCH('Ultima (Precision)'!$D$6,'Ultima mCF Table'!$A$2:$A$92,0),MATCH('Ultima (Precision)'!$E173,'Ultima mCF Table'!$B$1:$D$1,0))*($F173*AC$11)</f>
        <v>1716</v>
      </c>
      <c r="AD173" s="178">
        <f>INDEX('Ultima mCF Table'!$B$2:$D$92,MATCH('Ultima (Precision)'!$D$6,'Ultima mCF Table'!$A$2:$A$92,0),MATCH('Ultima (Precision)'!$E173,'Ultima mCF Table'!$B$1:$D$1,0))*($F173*AD$11)</f>
        <v>1782.0000000000002</v>
      </c>
    </row>
    <row r="174" spans="1:30" x14ac:dyDescent="0.2">
      <c r="A174" s="351">
        <v>8</v>
      </c>
      <c r="B174" s="351">
        <v>288</v>
      </c>
      <c r="C174" s="351">
        <v>655</v>
      </c>
      <c r="D174" s="351" t="s">
        <v>67</v>
      </c>
      <c r="E174" s="351" t="s">
        <v>72</v>
      </c>
      <c r="F174" s="352">
        <v>1051</v>
      </c>
      <c r="G174" s="353"/>
      <c r="H174" s="177">
        <f>INDEX('Ultima mCF Table'!$B$2:$D$92,MATCH('Ultima (Precision)'!$D$6,'Ultima mCF Table'!$A$2:$A$92,0),MATCH('Ultima (Precision)'!$E174,'Ultima mCF Table'!$B$1:$D$1,0))*($F174*H$11)</f>
        <v>525.5</v>
      </c>
      <c r="I174" s="174">
        <f>INDEX('Ultima mCF Table'!$B$2:$D$92,MATCH('Ultima (Precision)'!$D$6,'Ultima mCF Table'!$A$2:$A$92,0),MATCH('Ultima (Precision)'!$E174,'Ultima mCF Table'!$B$1:$D$1,0))*($F174*I$11)</f>
        <v>630.6</v>
      </c>
      <c r="J174" s="174">
        <f>INDEX('Ultima mCF Table'!$B$2:$D$92,MATCH('Ultima (Precision)'!$D$6,'Ultima mCF Table'!$A$2:$A$92,0),MATCH('Ultima (Precision)'!$E174,'Ultima mCF Table'!$B$1:$D$1,0))*($F174*J$11)</f>
        <v>735.69999999999993</v>
      </c>
      <c r="K174" s="174">
        <f>INDEX('Ultima mCF Table'!$B$2:$D$92,MATCH('Ultima (Precision)'!$D$6,'Ultima mCF Table'!$A$2:$A$92,0),MATCH('Ultima (Precision)'!$E174,'Ultima mCF Table'!$B$1:$D$1,0))*($F174*K$11)</f>
        <v>840.80000000000007</v>
      </c>
      <c r="L174" s="174">
        <f>INDEX('Ultima mCF Table'!$B$2:$D$92,MATCH('Ultima (Precision)'!$D$6,'Ultima mCF Table'!$A$2:$A$92,0),MATCH('Ultima (Precision)'!$E174,'Ultima mCF Table'!$B$1:$D$1,0))*($F174*L$11)</f>
        <v>945.9</v>
      </c>
      <c r="M174" s="174">
        <f>INDEX('Ultima mCF Table'!$B$2:$D$92,MATCH('Ultima (Precision)'!$D$6,'Ultima mCF Table'!$A$2:$A$92,0),MATCH('Ultima (Precision)'!$E174,'Ultima mCF Table'!$B$1:$D$1,0))*($F174*M$11)</f>
        <v>1051</v>
      </c>
      <c r="N174" s="174">
        <f>INDEX('Ultima mCF Table'!$B$2:$D$92,MATCH('Ultima (Precision)'!$D$6,'Ultima mCF Table'!$A$2:$A$92,0),MATCH('Ultima (Precision)'!$E174,'Ultima mCF Table'!$B$1:$D$1,0))*($F174*N$11)</f>
        <v>1156.1000000000001</v>
      </c>
      <c r="O174" s="174">
        <f>INDEX('Ultima mCF Table'!$B$2:$D$92,MATCH('Ultima (Precision)'!$D$6,'Ultima mCF Table'!$A$2:$A$92,0),MATCH('Ultima (Precision)'!$E174,'Ultima mCF Table'!$B$1:$D$1,0))*($F174*O$11)</f>
        <v>1261.2</v>
      </c>
      <c r="P174" s="174">
        <f>INDEX('Ultima mCF Table'!$B$2:$D$92,MATCH('Ultima (Precision)'!$D$6,'Ultima mCF Table'!$A$2:$A$92,0),MATCH('Ultima (Precision)'!$E174,'Ultima mCF Table'!$B$1:$D$1,0))*($F174*P$11)</f>
        <v>1366.3</v>
      </c>
      <c r="Q174" s="174">
        <f>INDEX('Ultima mCF Table'!$B$2:$D$92,MATCH('Ultima (Precision)'!$D$6,'Ultima mCF Table'!$A$2:$A$92,0),MATCH('Ultima (Precision)'!$E174,'Ultima mCF Table'!$B$1:$D$1,0))*($F174*Q$11)</f>
        <v>1471.3999999999999</v>
      </c>
      <c r="R174" s="174">
        <f>INDEX('Ultima mCF Table'!$B$2:$D$92,MATCH('Ultima (Precision)'!$D$6,'Ultima mCF Table'!$A$2:$A$92,0),MATCH('Ultima (Precision)'!$E174,'Ultima mCF Table'!$B$1:$D$1,0))*($F174*R$11)</f>
        <v>1576.5</v>
      </c>
      <c r="S174" s="174">
        <f>INDEX('Ultima mCF Table'!$B$2:$D$92,MATCH('Ultima (Precision)'!$D$6,'Ultima mCF Table'!$A$2:$A$92,0),MATCH('Ultima (Precision)'!$E174,'Ultima mCF Table'!$B$1:$D$1,0))*($F174*S$11)</f>
        <v>1681.6000000000001</v>
      </c>
      <c r="T174" s="174">
        <f>INDEX('Ultima mCF Table'!$B$2:$D$92,MATCH('Ultima (Precision)'!$D$6,'Ultima mCF Table'!$A$2:$A$92,0),MATCH('Ultima (Precision)'!$E174,'Ultima mCF Table'!$B$1:$D$1,0))*($F174*T$11)</f>
        <v>1786.7</v>
      </c>
      <c r="U174" s="174">
        <f>INDEX('Ultima mCF Table'!$B$2:$D$92,MATCH('Ultima (Precision)'!$D$6,'Ultima mCF Table'!$A$2:$A$92,0),MATCH('Ultima (Precision)'!$E174,'Ultima mCF Table'!$B$1:$D$1,0))*($F174*U$11)</f>
        <v>1891.8</v>
      </c>
      <c r="V174" s="174">
        <f>INDEX('Ultima mCF Table'!$B$2:$D$92,MATCH('Ultima (Precision)'!$D$6,'Ultima mCF Table'!$A$2:$A$92,0),MATCH('Ultima (Precision)'!$E174,'Ultima mCF Table'!$B$1:$D$1,0))*($F174*V$11)</f>
        <v>1996.8999999999999</v>
      </c>
      <c r="W174" s="174">
        <f>INDEX('Ultima mCF Table'!$B$2:$D$92,MATCH('Ultima (Precision)'!$D$6,'Ultima mCF Table'!$A$2:$A$92,0),MATCH('Ultima (Precision)'!$E174,'Ultima mCF Table'!$B$1:$D$1,0))*($F174*W$11)</f>
        <v>2102</v>
      </c>
      <c r="X174" s="174">
        <f>INDEX('Ultima mCF Table'!$B$2:$D$92,MATCH('Ultima (Precision)'!$D$6,'Ultima mCF Table'!$A$2:$A$92,0),MATCH('Ultima (Precision)'!$E174,'Ultima mCF Table'!$B$1:$D$1,0))*($F174*X$11)</f>
        <v>2207.1</v>
      </c>
      <c r="Y174" s="174">
        <f>INDEX('Ultima mCF Table'!$B$2:$D$92,MATCH('Ultima (Precision)'!$D$6,'Ultima mCF Table'!$A$2:$A$92,0),MATCH('Ultima (Precision)'!$E174,'Ultima mCF Table'!$B$1:$D$1,0))*($F174*Y$11)</f>
        <v>2312.2000000000003</v>
      </c>
      <c r="Z174" s="174">
        <f>INDEX('Ultima mCF Table'!$B$2:$D$92,MATCH('Ultima (Precision)'!$D$6,'Ultima mCF Table'!$A$2:$A$92,0),MATCH('Ultima (Precision)'!$E174,'Ultima mCF Table'!$B$1:$D$1,0))*($F174*Z$11)</f>
        <v>2417.2999999999997</v>
      </c>
      <c r="AA174" s="174">
        <f>INDEX('Ultima mCF Table'!$B$2:$D$92,MATCH('Ultima (Precision)'!$D$6,'Ultima mCF Table'!$A$2:$A$92,0),MATCH('Ultima (Precision)'!$E174,'Ultima mCF Table'!$B$1:$D$1,0))*($F174*AA$11)</f>
        <v>2522.4</v>
      </c>
      <c r="AB174" s="174">
        <f>INDEX('Ultima mCF Table'!$B$2:$D$92,MATCH('Ultima (Precision)'!$D$6,'Ultima mCF Table'!$A$2:$A$92,0),MATCH('Ultima (Precision)'!$E174,'Ultima mCF Table'!$B$1:$D$1,0))*($F174*AB$11)</f>
        <v>2627.5</v>
      </c>
      <c r="AC174" s="174">
        <f>INDEX('Ultima mCF Table'!$B$2:$D$92,MATCH('Ultima (Precision)'!$D$6,'Ultima mCF Table'!$A$2:$A$92,0),MATCH('Ultima (Precision)'!$E174,'Ultima mCF Table'!$B$1:$D$1,0))*($F174*AC$11)</f>
        <v>2732.6</v>
      </c>
      <c r="AD174" s="178">
        <f>INDEX('Ultima mCF Table'!$B$2:$D$92,MATCH('Ultima (Precision)'!$D$6,'Ultima mCF Table'!$A$2:$A$92,0),MATCH('Ultima (Precision)'!$E174,'Ultima mCF Table'!$B$1:$D$1,0))*($F174*AD$11)</f>
        <v>2837.7000000000003</v>
      </c>
    </row>
    <row r="175" spans="1:30" x14ac:dyDescent="0.2">
      <c r="A175" s="351">
        <v>8</v>
      </c>
      <c r="B175" s="351">
        <v>288</v>
      </c>
      <c r="C175" s="351">
        <v>655</v>
      </c>
      <c r="D175" s="351" t="s">
        <v>68</v>
      </c>
      <c r="E175" s="351" t="s">
        <v>72</v>
      </c>
      <c r="F175" s="352">
        <v>1375</v>
      </c>
      <c r="G175" s="353"/>
      <c r="H175" s="177">
        <f>INDEX('Ultima mCF Table'!$B$2:$D$92,MATCH('Ultima (Precision)'!$D$6,'Ultima mCF Table'!$A$2:$A$92,0),MATCH('Ultima (Precision)'!$E175,'Ultima mCF Table'!$B$1:$D$1,0))*($F175*H$11)</f>
        <v>687.5</v>
      </c>
      <c r="I175" s="174">
        <f>INDEX('Ultima mCF Table'!$B$2:$D$92,MATCH('Ultima (Precision)'!$D$6,'Ultima mCF Table'!$A$2:$A$92,0),MATCH('Ultima (Precision)'!$E175,'Ultima mCF Table'!$B$1:$D$1,0))*($F175*I$11)</f>
        <v>825</v>
      </c>
      <c r="J175" s="174">
        <f>INDEX('Ultima mCF Table'!$B$2:$D$92,MATCH('Ultima (Precision)'!$D$6,'Ultima mCF Table'!$A$2:$A$92,0),MATCH('Ultima (Precision)'!$E175,'Ultima mCF Table'!$B$1:$D$1,0))*($F175*J$11)</f>
        <v>962.49999999999989</v>
      </c>
      <c r="K175" s="174">
        <f>INDEX('Ultima mCF Table'!$B$2:$D$92,MATCH('Ultima (Precision)'!$D$6,'Ultima mCF Table'!$A$2:$A$92,0),MATCH('Ultima (Precision)'!$E175,'Ultima mCF Table'!$B$1:$D$1,0))*($F175*K$11)</f>
        <v>1100</v>
      </c>
      <c r="L175" s="174">
        <f>INDEX('Ultima mCF Table'!$B$2:$D$92,MATCH('Ultima (Precision)'!$D$6,'Ultima mCF Table'!$A$2:$A$92,0),MATCH('Ultima (Precision)'!$E175,'Ultima mCF Table'!$B$1:$D$1,0))*($F175*L$11)</f>
        <v>1237.5</v>
      </c>
      <c r="M175" s="174">
        <f>INDEX('Ultima mCF Table'!$B$2:$D$92,MATCH('Ultima (Precision)'!$D$6,'Ultima mCF Table'!$A$2:$A$92,0),MATCH('Ultima (Precision)'!$E175,'Ultima mCF Table'!$B$1:$D$1,0))*($F175*M$11)</f>
        <v>1375</v>
      </c>
      <c r="N175" s="174">
        <f>INDEX('Ultima mCF Table'!$B$2:$D$92,MATCH('Ultima (Precision)'!$D$6,'Ultima mCF Table'!$A$2:$A$92,0),MATCH('Ultima (Precision)'!$E175,'Ultima mCF Table'!$B$1:$D$1,0))*($F175*N$11)</f>
        <v>1512.5000000000002</v>
      </c>
      <c r="O175" s="174">
        <f>INDEX('Ultima mCF Table'!$B$2:$D$92,MATCH('Ultima (Precision)'!$D$6,'Ultima mCF Table'!$A$2:$A$92,0),MATCH('Ultima (Precision)'!$E175,'Ultima mCF Table'!$B$1:$D$1,0))*($F175*O$11)</f>
        <v>1650</v>
      </c>
      <c r="P175" s="174">
        <f>INDEX('Ultima mCF Table'!$B$2:$D$92,MATCH('Ultima (Precision)'!$D$6,'Ultima mCF Table'!$A$2:$A$92,0),MATCH('Ultima (Precision)'!$E175,'Ultima mCF Table'!$B$1:$D$1,0))*($F175*P$11)</f>
        <v>1787.5</v>
      </c>
      <c r="Q175" s="174">
        <f>INDEX('Ultima mCF Table'!$B$2:$D$92,MATCH('Ultima (Precision)'!$D$6,'Ultima mCF Table'!$A$2:$A$92,0),MATCH('Ultima (Precision)'!$E175,'Ultima mCF Table'!$B$1:$D$1,0))*($F175*Q$11)</f>
        <v>1924.9999999999998</v>
      </c>
      <c r="R175" s="174">
        <f>INDEX('Ultima mCF Table'!$B$2:$D$92,MATCH('Ultima (Precision)'!$D$6,'Ultima mCF Table'!$A$2:$A$92,0),MATCH('Ultima (Precision)'!$E175,'Ultima mCF Table'!$B$1:$D$1,0))*($F175*R$11)</f>
        <v>2062.5</v>
      </c>
      <c r="S175" s="174">
        <f>INDEX('Ultima mCF Table'!$B$2:$D$92,MATCH('Ultima (Precision)'!$D$6,'Ultima mCF Table'!$A$2:$A$92,0),MATCH('Ultima (Precision)'!$E175,'Ultima mCF Table'!$B$1:$D$1,0))*($F175*S$11)</f>
        <v>2200</v>
      </c>
      <c r="T175" s="174">
        <f>INDEX('Ultima mCF Table'!$B$2:$D$92,MATCH('Ultima (Precision)'!$D$6,'Ultima mCF Table'!$A$2:$A$92,0),MATCH('Ultima (Precision)'!$E175,'Ultima mCF Table'!$B$1:$D$1,0))*($F175*T$11)</f>
        <v>2337.5</v>
      </c>
      <c r="U175" s="174">
        <f>INDEX('Ultima mCF Table'!$B$2:$D$92,MATCH('Ultima (Precision)'!$D$6,'Ultima mCF Table'!$A$2:$A$92,0),MATCH('Ultima (Precision)'!$E175,'Ultima mCF Table'!$B$1:$D$1,0))*($F175*U$11)</f>
        <v>2475</v>
      </c>
      <c r="V175" s="174">
        <f>INDEX('Ultima mCF Table'!$B$2:$D$92,MATCH('Ultima (Precision)'!$D$6,'Ultima mCF Table'!$A$2:$A$92,0),MATCH('Ultima (Precision)'!$E175,'Ultima mCF Table'!$B$1:$D$1,0))*($F175*V$11)</f>
        <v>2612.5</v>
      </c>
      <c r="W175" s="174">
        <f>INDEX('Ultima mCF Table'!$B$2:$D$92,MATCH('Ultima (Precision)'!$D$6,'Ultima mCF Table'!$A$2:$A$92,0),MATCH('Ultima (Precision)'!$E175,'Ultima mCF Table'!$B$1:$D$1,0))*($F175*W$11)</f>
        <v>2750</v>
      </c>
      <c r="X175" s="174">
        <f>INDEX('Ultima mCF Table'!$B$2:$D$92,MATCH('Ultima (Precision)'!$D$6,'Ultima mCF Table'!$A$2:$A$92,0),MATCH('Ultima (Precision)'!$E175,'Ultima mCF Table'!$B$1:$D$1,0))*($F175*X$11)</f>
        <v>2887.5</v>
      </c>
      <c r="Y175" s="174">
        <f>INDEX('Ultima mCF Table'!$B$2:$D$92,MATCH('Ultima (Precision)'!$D$6,'Ultima mCF Table'!$A$2:$A$92,0),MATCH('Ultima (Precision)'!$E175,'Ultima mCF Table'!$B$1:$D$1,0))*($F175*Y$11)</f>
        <v>3025.0000000000005</v>
      </c>
      <c r="Z175" s="174">
        <f>INDEX('Ultima mCF Table'!$B$2:$D$92,MATCH('Ultima (Precision)'!$D$6,'Ultima mCF Table'!$A$2:$A$92,0),MATCH('Ultima (Precision)'!$E175,'Ultima mCF Table'!$B$1:$D$1,0))*($F175*Z$11)</f>
        <v>3162.4999999999995</v>
      </c>
      <c r="AA175" s="174">
        <f>INDEX('Ultima mCF Table'!$B$2:$D$92,MATCH('Ultima (Precision)'!$D$6,'Ultima mCF Table'!$A$2:$A$92,0),MATCH('Ultima (Precision)'!$E175,'Ultima mCF Table'!$B$1:$D$1,0))*($F175*AA$11)</f>
        <v>3300</v>
      </c>
      <c r="AB175" s="174">
        <f>INDEX('Ultima mCF Table'!$B$2:$D$92,MATCH('Ultima (Precision)'!$D$6,'Ultima mCF Table'!$A$2:$A$92,0),MATCH('Ultima (Precision)'!$E175,'Ultima mCF Table'!$B$1:$D$1,0))*($F175*AB$11)</f>
        <v>3437.5</v>
      </c>
      <c r="AC175" s="174">
        <f>INDEX('Ultima mCF Table'!$B$2:$D$92,MATCH('Ultima (Precision)'!$D$6,'Ultima mCF Table'!$A$2:$A$92,0),MATCH('Ultima (Precision)'!$E175,'Ultima mCF Table'!$B$1:$D$1,0))*($F175*AC$11)</f>
        <v>3575</v>
      </c>
      <c r="AD175" s="178">
        <f>INDEX('Ultima mCF Table'!$B$2:$D$92,MATCH('Ultima (Precision)'!$D$6,'Ultima mCF Table'!$A$2:$A$92,0),MATCH('Ultima (Precision)'!$E175,'Ultima mCF Table'!$B$1:$D$1,0))*($F175*AD$11)</f>
        <v>3712.5000000000005</v>
      </c>
    </row>
    <row r="176" spans="1:30" x14ac:dyDescent="0.2">
      <c r="A176" s="351">
        <v>8</v>
      </c>
      <c r="B176" s="351">
        <v>360</v>
      </c>
      <c r="C176" s="351">
        <v>725</v>
      </c>
      <c r="D176" s="351" t="s">
        <v>65</v>
      </c>
      <c r="E176" s="351" t="s">
        <v>72</v>
      </c>
      <c r="F176" s="352">
        <v>630</v>
      </c>
      <c r="G176" s="353"/>
      <c r="H176" s="177">
        <f>INDEX('Ultima mCF Table'!$B$2:$D$92,MATCH('Ultima (Precision)'!$D$6,'Ultima mCF Table'!$A$2:$A$92,0),MATCH('Ultima (Precision)'!$E176,'Ultima mCF Table'!$B$1:$D$1,0))*($F176*H$11)</f>
        <v>315</v>
      </c>
      <c r="I176" s="174">
        <f>INDEX('Ultima mCF Table'!$B$2:$D$92,MATCH('Ultima (Precision)'!$D$6,'Ultima mCF Table'!$A$2:$A$92,0),MATCH('Ultima (Precision)'!$E176,'Ultima mCF Table'!$B$1:$D$1,0))*($F176*I$11)</f>
        <v>378</v>
      </c>
      <c r="J176" s="174">
        <f>INDEX('Ultima mCF Table'!$B$2:$D$92,MATCH('Ultima (Precision)'!$D$6,'Ultima mCF Table'!$A$2:$A$92,0),MATCH('Ultima (Precision)'!$E176,'Ultima mCF Table'!$B$1:$D$1,0))*($F176*J$11)</f>
        <v>441</v>
      </c>
      <c r="K176" s="174">
        <f>INDEX('Ultima mCF Table'!$B$2:$D$92,MATCH('Ultima (Precision)'!$D$6,'Ultima mCF Table'!$A$2:$A$92,0),MATCH('Ultima (Precision)'!$E176,'Ultima mCF Table'!$B$1:$D$1,0))*($F176*K$11)</f>
        <v>504</v>
      </c>
      <c r="L176" s="174">
        <f>INDEX('Ultima mCF Table'!$B$2:$D$92,MATCH('Ultima (Precision)'!$D$6,'Ultima mCF Table'!$A$2:$A$92,0),MATCH('Ultima (Precision)'!$E176,'Ultima mCF Table'!$B$1:$D$1,0))*($F176*L$11)</f>
        <v>567</v>
      </c>
      <c r="M176" s="174">
        <f>INDEX('Ultima mCF Table'!$B$2:$D$92,MATCH('Ultima (Precision)'!$D$6,'Ultima mCF Table'!$A$2:$A$92,0),MATCH('Ultima (Precision)'!$E176,'Ultima mCF Table'!$B$1:$D$1,0))*($F176*M$11)</f>
        <v>630</v>
      </c>
      <c r="N176" s="174">
        <f>INDEX('Ultima mCF Table'!$B$2:$D$92,MATCH('Ultima (Precision)'!$D$6,'Ultima mCF Table'!$A$2:$A$92,0),MATCH('Ultima (Precision)'!$E176,'Ultima mCF Table'!$B$1:$D$1,0))*($F176*N$11)</f>
        <v>693</v>
      </c>
      <c r="O176" s="174">
        <f>INDEX('Ultima mCF Table'!$B$2:$D$92,MATCH('Ultima (Precision)'!$D$6,'Ultima mCF Table'!$A$2:$A$92,0),MATCH('Ultima (Precision)'!$E176,'Ultima mCF Table'!$B$1:$D$1,0))*($F176*O$11)</f>
        <v>756</v>
      </c>
      <c r="P176" s="174">
        <f>INDEX('Ultima mCF Table'!$B$2:$D$92,MATCH('Ultima (Precision)'!$D$6,'Ultima mCF Table'!$A$2:$A$92,0),MATCH('Ultima (Precision)'!$E176,'Ultima mCF Table'!$B$1:$D$1,0))*($F176*P$11)</f>
        <v>819</v>
      </c>
      <c r="Q176" s="174">
        <f>INDEX('Ultima mCF Table'!$B$2:$D$92,MATCH('Ultima (Precision)'!$D$6,'Ultima mCF Table'!$A$2:$A$92,0),MATCH('Ultima (Precision)'!$E176,'Ultima mCF Table'!$B$1:$D$1,0))*($F176*Q$11)</f>
        <v>882</v>
      </c>
      <c r="R176" s="174">
        <f>INDEX('Ultima mCF Table'!$B$2:$D$92,MATCH('Ultima (Precision)'!$D$6,'Ultima mCF Table'!$A$2:$A$92,0),MATCH('Ultima (Precision)'!$E176,'Ultima mCF Table'!$B$1:$D$1,0))*($F176*R$11)</f>
        <v>945</v>
      </c>
      <c r="S176" s="174">
        <f>INDEX('Ultima mCF Table'!$B$2:$D$92,MATCH('Ultima (Precision)'!$D$6,'Ultima mCF Table'!$A$2:$A$92,0),MATCH('Ultima (Precision)'!$E176,'Ultima mCF Table'!$B$1:$D$1,0))*($F176*S$11)</f>
        <v>1008</v>
      </c>
      <c r="T176" s="174">
        <f>INDEX('Ultima mCF Table'!$B$2:$D$92,MATCH('Ultima (Precision)'!$D$6,'Ultima mCF Table'!$A$2:$A$92,0),MATCH('Ultima (Precision)'!$E176,'Ultima mCF Table'!$B$1:$D$1,0))*($F176*T$11)</f>
        <v>1071</v>
      </c>
      <c r="U176" s="174">
        <f>INDEX('Ultima mCF Table'!$B$2:$D$92,MATCH('Ultima (Precision)'!$D$6,'Ultima mCF Table'!$A$2:$A$92,0),MATCH('Ultima (Precision)'!$E176,'Ultima mCF Table'!$B$1:$D$1,0))*($F176*U$11)</f>
        <v>1134</v>
      </c>
      <c r="V176" s="174">
        <f>INDEX('Ultima mCF Table'!$B$2:$D$92,MATCH('Ultima (Precision)'!$D$6,'Ultima mCF Table'!$A$2:$A$92,0),MATCH('Ultima (Precision)'!$E176,'Ultima mCF Table'!$B$1:$D$1,0))*($F176*V$11)</f>
        <v>1197</v>
      </c>
      <c r="W176" s="174">
        <f>INDEX('Ultima mCF Table'!$B$2:$D$92,MATCH('Ultima (Precision)'!$D$6,'Ultima mCF Table'!$A$2:$A$92,0),MATCH('Ultima (Precision)'!$E176,'Ultima mCF Table'!$B$1:$D$1,0))*($F176*W$11)</f>
        <v>1260</v>
      </c>
      <c r="X176" s="174">
        <f>INDEX('Ultima mCF Table'!$B$2:$D$92,MATCH('Ultima (Precision)'!$D$6,'Ultima mCF Table'!$A$2:$A$92,0),MATCH('Ultima (Precision)'!$E176,'Ultima mCF Table'!$B$1:$D$1,0))*($F176*X$11)</f>
        <v>1323</v>
      </c>
      <c r="Y176" s="174">
        <f>INDEX('Ultima mCF Table'!$B$2:$D$92,MATCH('Ultima (Precision)'!$D$6,'Ultima mCF Table'!$A$2:$A$92,0),MATCH('Ultima (Precision)'!$E176,'Ultima mCF Table'!$B$1:$D$1,0))*($F176*Y$11)</f>
        <v>1386</v>
      </c>
      <c r="Z176" s="174">
        <f>INDEX('Ultima mCF Table'!$B$2:$D$92,MATCH('Ultima (Precision)'!$D$6,'Ultima mCF Table'!$A$2:$A$92,0),MATCH('Ultima (Precision)'!$E176,'Ultima mCF Table'!$B$1:$D$1,0))*($F176*Z$11)</f>
        <v>1449</v>
      </c>
      <c r="AA176" s="174">
        <f>INDEX('Ultima mCF Table'!$B$2:$D$92,MATCH('Ultima (Precision)'!$D$6,'Ultima mCF Table'!$A$2:$A$92,0),MATCH('Ultima (Precision)'!$E176,'Ultima mCF Table'!$B$1:$D$1,0))*($F176*AA$11)</f>
        <v>1512</v>
      </c>
      <c r="AB176" s="174">
        <f>INDEX('Ultima mCF Table'!$B$2:$D$92,MATCH('Ultima (Precision)'!$D$6,'Ultima mCF Table'!$A$2:$A$92,0),MATCH('Ultima (Precision)'!$E176,'Ultima mCF Table'!$B$1:$D$1,0))*($F176*AB$11)</f>
        <v>1575</v>
      </c>
      <c r="AC176" s="174">
        <f>INDEX('Ultima mCF Table'!$B$2:$D$92,MATCH('Ultima (Precision)'!$D$6,'Ultima mCF Table'!$A$2:$A$92,0),MATCH('Ultima (Precision)'!$E176,'Ultima mCF Table'!$B$1:$D$1,0))*($F176*AC$11)</f>
        <v>1638</v>
      </c>
      <c r="AD176" s="178">
        <f>INDEX('Ultima mCF Table'!$B$2:$D$92,MATCH('Ultima (Precision)'!$D$6,'Ultima mCF Table'!$A$2:$A$92,0),MATCH('Ultima (Precision)'!$E176,'Ultima mCF Table'!$B$1:$D$1,0))*($F176*AD$11)</f>
        <v>1701</v>
      </c>
    </row>
    <row r="177" spans="1:30" x14ac:dyDescent="0.2">
      <c r="A177" s="351">
        <v>8</v>
      </c>
      <c r="B177" s="351">
        <v>360</v>
      </c>
      <c r="C177" s="351">
        <v>725</v>
      </c>
      <c r="D177" s="351" t="s">
        <v>66</v>
      </c>
      <c r="E177" s="351" t="s">
        <v>72</v>
      </c>
      <c r="F177" s="352">
        <v>831</v>
      </c>
      <c r="G177" s="353"/>
      <c r="H177" s="177">
        <f>INDEX('Ultima mCF Table'!$B$2:$D$92,MATCH('Ultima (Precision)'!$D$6,'Ultima mCF Table'!$A$2:$A$92,0),MATCH('Ultima (Precision)'!$E177,'Ultima mCF Table'!$B$1:$D$1,0))*($F177*H$11)</f>
        <v>415.5</v>
      </c>
      <c r="I177" s="174">
        <f>INDEX('Ultima mCF Table'!$B$2:$D$92,MATCH('Ultima (Precision)'!$D$6,'Ultima mCF Table'!$A$2:$A$92,0),MATCH('Ultima (Precision)'!$E177,'Ultima mCF Table'!$B$1:$D$1,0))*($F177*I$11)</f>
        <v>498.59999999999997</v>
      </c>
      <c r="J177" s="174">
        <f>INDEX('Ultima mCF Table'!$B$2:$D$92,MATCH('Ultima (Precision)'!$D$6,'Ultima mCF Table'!$A$2:$A$92,0),MATCH('Ultima (Precision)'!$E177,'Ultima mCF Table'!$B$1:$D$1,0))*($F177*J$11)</f>
        <v>581.69999999999993</v>
      </c>
      <c r="K177" s="174">
        <f>INDEX('Ultima mCF Table'!$B$2:$D$92,MATCH('Ultima (Precision)'!$D$6,'Ultima mCF Table'!$A$2:$A$92,0),MATCH('Ultima (Precision)'!$E177,'Ultima mCF Table'!$B$1:$D$1,0))*($F177*K$11)</f>
        <v>664.80000000000007</v>
      </c>
      <c r="L177" s="174">
        <f>INDEX('Ultima mCF Table'!$B$2:$D$92,MATCH('Ultima (Precision)'!$D$6,'Ultima mCF Table'!$A$2:$A$92,0),MATCH('Ultima (Precision)'!$E177,'Ultima mCF Table'!$B$1:$D$1,0))*($F177*L$11)</f>
        <v>747.9</v>
      </c>
      <c r="M177" s="174">
        <f>INDEX('Ultima mCF Table'!$B$2:$D$92,MATCH('Ultima (Precision)'!$D$6,'Ultima mCF Table'!$A$2:$A$92,0),MATCH('Ultima (Precision)'!$E177,'Ultima mCF Table'!$B$1:$D$1,0))*($F177*M$11)</f>
        <v>831</v>
      </c>
      <c r="N177" s="174">
        <f>INDEX('Ultima mCF Table'!$B$2:$D$92,MATCH('Ultima (Precision)'!$D$6,'Ultima mCF Table'!$A$2:$A$92,0),MATCH('Ultima (Precision)'!$E177,'Ultima mCF Table'!$B$1:$D$1,0))*($F177*N$11)</f>
        <v>914.1</v>
      </c>
      <c r="O177" s="174">
        <f>INDEX('Ultima mCF Table'!$B$2:$D$92,MATCH('Ultima (Precision)'!$D$6,'Ultima mCF Table'!$A$2:$A$92,0),MATCH('Ultima (Precision)'!$E177,'Ultima mCF Table'!$B$1:$D$1,0))*($F177*O$11)</f>
        <v>997.19999999999993</v>
      </c>
      <c r="P177" s="174">
        <f>INDEX('Ultima mCF Table'!$B$2:$D$92,MATCH('Ultima (Precision)'!$D$6,'Ultima mCF Table'!$A$2:$A$92,0),MATCH('Ultima (Precision)'!$E177,'Ultima mCF Table'!$B$1:$D$1,0))*($F177*P$11)</f>
        <v>1080.3</v>
      </c>
      <c r="Q177" s="174">
        <f>INDEX('Ultima mCF Table'!$B$2:$D$92,MATCH('Ultima (Precision)'!$D$6,'Ultima mCF Table'!$A$2:$A$92,0),MATCH('Ultima (Precision)'!$E177,'Ultima mCF Table'!$B$1:$D$1,0))*($F177*Q$11)</f>
        <v>1163.3999999999999</v>
      </c>
      <c r="R177" s="174">
        <f>INDEX('Ultima mCF Table'!$B$2:$D$92,MATCH('Ultima (Precision)'!$D$6,'Ultima mCF Table'!$A$2:$A$92,0),MATCH('Ultima (Precision)'!$E177,'Ultima mCF Table'!$B$1:$D$1,0))*($F177*R$11)</f>
        <v>1246.5</v>
      </c>
      <c r="S177" s="174">
        <f>INDEX('Ultima mCF Table'!$B$2:$D$92,MATCH('Ultima (Precision)'!$D$6,'Ultima mCF Table'!$A$2:$A$92,0),MATCH('Ultima (Precision)'!$E177,'Ultima mCF Table'!$B$1:$D$1,0))*($F177*S$11)</f>
        <v>1329.6000000000001</v>
      </c>
      <c r="T177" s="174">
        <f>INDEX('Ultima mCF Table'!$B$2:$D$92,MATCH('Ultima (Precision)'!$D$6,'Ultima mCF Table'!$A$2:$A$92,0),MATCH('Ultima (Precision)'!$E177,'Ultima mCF Table'!$B$1:$D$1,0))*($F177*T$11)</f>
        <v>1412.7</v>
      </c>
      <c r="U177" s="174">
        <f>INDEX('Ultima mCF Table'!$B$2:$D$92,MATCH('Ultima (Precision)'!$D$6,'Ultima mCF Table'!$A$2:$A$92,0),MATCH('Ultima (Precision)'!$E177,'Ultima mCF Table'!$B$1:$D$1,0))*($F177*U$11)</f>
        <v>1495.8</v>
      </c>
      <c r="V177" s="174">
        <f>INDEX('Ultima mCF Table'!$B$2:$D$92,MATCH('Ultima (Precision)'!$D$6,'Ultima mCF Table'!$A$2:$A$92,0),MATCH('Ultima (Precision)'!$E177,'Ultima mCF Table'!$B$1:$D$1,0))*($F177*V$11)</f>
        <v>1578.8999999999999</v>
      </c>
      <c r="W177" s="174">
        <f>INDEX('Ultima mCF Table'!$B$2:$D$92,MATCH('Ultima (Precision)'!$D$6,'Ultima mCF Table'!$A$2:$A$92,0),MATCH('Ultima (Precision)'!$E177,'Ultima mCF Table'!$B$1:$D$1,0))*($F177*W$11)</f>
        <v>1662</v>
      </c>
      <c r="X177" s="174">
        <f>INDEX('Ultima mCF Table'!$B$2:$D$92,MATCH('Ultima (Precision)'!$D$6,'Ultima mCF Table'!$A$2:$A$92,0),MATCH('Ultima (Precision)'!$E177,'Ultima mCF Table'!$B$1:$D$1,0))*($F177*X$11)</f>
        <v>1745.1000000000001</v>
      </c>
      <c r="Y177" s="174">
        <f>INDEX('Ultima mCF Table'!$B$2:$D$92,MATCH('Ultima (Precision)'!$D$6,'Ultima mCF Table'!$A$2:$A$92,0),MATCH('Ultima (Precision)'!$E177,'Ultima mCF Table'!$B$1:$D$1,0))*($F177*Y$11)</f>
        <v>1828.2</v>
      </c>
      <c r="Z177" s="174">
        <f>INDEX('Ultima mCF Table'!$B$2:$D$92,MATCH('Ultima (Precision)'!$D$6,'Ultima mCF Table'!$A$2:$A$92,0),MATCH('Ultima (Precision)'!$E177,'Ultima mCF Table'!$B$1:$D$1,0))*($F177*Z$11)</f>
        <v>1911.3</v>
      </c>
      <c r="AA177" s="174">
        <f>INDEX('Ultima mCF Table'!$B$2:$D$92,MATCH('Ultima (Precision)'!$D$6,'Ultima mCF Table'!$A$2:$A$92,0),MATCH('Ultima (Precision)'!$E177,'Ultima mCF Table'!$B$1:$D$1,0))*($F177*AA$11)</f>
        <v>1994.3999999999999</v>
      </c>
      <c r="AB177" s="174">
        <f>INDEX('Ultima mCF Table'!$B$2:$D$92,MATCH('Ultima (Precision)'!$D$6,'Ultima mCF Table'!$A$2:$A$92,0),MATCH('Ultima (Precision)'!$E177,'Ultima mCF Table'!$B$1:$D$1,0))*($F177*AB$11)</f>
        <v>2077.5</v>
      </c>
      <c r="AC177" s="174">
        <f>INDEX('Ultima mCF Table'!$B$2:$D$92,MATCH('Ultima (Precision)'!$D$6,'Ultima mCF Table'!$A$2:$A$92,0),MATCH('Ultima (Precision)'!$E177,'Ultima mCF Table'!$B$1:$D$1,0))*($F177*AC$11)</f>
        <v>2160.6</v>
      </c>
      <c r="AD177" s="178">
        <f>INDEX('Ultima mCF Table'!$B$2:$D$92,MATCH('Ultima (Precision)'!$D$6,'Ultima mCF Table'!$A$2:$A$92,0),MATCH('Ultima (Precision)'!$E177,'Ultima mCF Table'!$B$1:$D$1,0))*($F177*AD$11)</f>
        <v>2243.7000000000003</v>
      </c>
    </row>
    <row r="178" spans="1:30" x14ac:dyDescent="0.2">
      <c r="A178" s="351">
        <v>8</v>
      </c>
      <c r="B178" s="351">
        <v>360</v>
      </c>
      <c r="C178" s="351">
        <v>725</v>
      </c>
      <c r="D178" s="351" t="s">
        <v>67</v>
      </c>
      <c r="E178" s="351" t="s">
        <v>72</v>
      </c>
      <c r="F178" s="352">
        <v>1248</v>
      </c>
      <c r="G178" s="353"/>
      <c r="H178" s="177">
        <f>INDEX('Ultima mCF Table'!$B$2:$D$92,MATCH('Ultima (Precision)'!$D$6,'Ultima mCF Table'!$A$2:$A$92,0),MATCH('Ultima (Precision)'!$E178,'Ultima mCF Table'!$B$1:$D$1,0))*($F178*H$11)</f>
        <v>624</v>
      </c>
      <c r="I178" s="174">
        <f>INDEX('Ultima mCF Table'!$B$2:$D$92,MATCH('Ultima (Precision)'!$D$6,'Ultima mCF Table'!$A$2:$A$92,0),MATCH('Ultima (Precision)'!$E178,'Ultima mCF Table'!$B$1:$D$1,0))*($F178*I$11)</f>
        <v>748.8</v>
      </c>
      <c r="J178" s="174">
        <f>INDEX('Ultima mCF Table'!$B$2:$D$92,MATCH('Ultima (Precision)'!$D$6,'Ultima mCF Table'!$A$2:$A$92,0),MATCH('Ultima (Precision)'!$E178,'Ultima mCF Table'!$B$1:$D$1,0))*($F178*J$11)</f>
        <v>873.59999999999991</v>
      </c>
      <c r="K178" s="174">
        <f>INDEX('Ultima mCF Table'!$B$2:$D$92,MATCH('Ultima (Precision)'!$D$6,'Ultima mCF Table'!$A$2:$A$92,0),MATCH('Ultima (Precision)'!$E178,'Ultima mCF Table'!$B$1:$D$1,0))*($F178*K$11)</f>
        <v>998.40000000000009</v>
      </c>
      <c r="L178" s="174">
        <f>INDEX('Ultima mCF Table'!$B$2:$D$92,MATCH('Ultima (Precision)'!$D$6,'Ultima mCF Table'!$A$2:$A$92,0),MATCH('Ultima (Precision)'!$E178,'Ultima mCF Table'!$B$1:$D$1,0))*($F178*L$11)</f>
        <v>1123.2</v>
      </c>
      <c r="M178" s="174">
        <f>INDEX('Ultima mCF Table'!$B$2:$D$92,MATCH('Ultima (Precision)'!$D$6,'Ultima mCF Table'!$A$2:$A$92,0),MATCH('Ultima (Precision)'!$E178,'Ultima mCF Table'!$B$1:$D$1,0))*($F178*M$11)</f>
        <v>1248</v>
      </c>
      <c r="N178" s="174">
        <f>INDEX('Ultima mCF Table'!$B$2:$D$92,MATCH('Ultima (Precision)'!$D$6,'Ultima mCF Table'!$A$2:$A$92,0),MATCH('Ultima (Precision)'!$E178,'Ultima mCF Table'!$B$1:$D$1,0))*($F178*N$11)</f>
        <v>1372.8000000000002</v>
      </c>
      <c r="O178" s="174">
        <f>INDEX('Ultima mCF Table'!$B$2:$D$92,MATCH('Ultima (Precision)'!$D$6,'Ultima mCF Table'!$A$2:$A$92,0),MATCH('Ultima (Precision)'!$E178,'Ultima mCF Table'!$B$1:$D$1,0))*($F178*O$11)</f>
        <v>1497.6</v>
      </c>
      <c r="P178" s="174">
        <f>INDEX('Ultima mCF Table'!$B$2:$D$92,MATCH('Ultima (Precision)'!$D$6,'Ultima mCF Table'!$A$2:$A$92,0),MATCH('Ultima (Precision)'!$E178,'Ultima mCF Table'!$B$1:$D$1,0))*($F178*P$11)</f>
        <v>1622.4</v>
      </c>
      <c r="Q178" s="174">
        <f>INDEX('Ultima mCF Table'!$B$2:$D$92,MATCH('Ultima (Precision)'!$D$6,'Ultima mCF Table'!$A$2:$A$92,0),MATCH('Ultima (Precision)'!$E178,'Ultima mCF Table'!$B$1:$D$1,0))*($F178*Q$11)</f>
        <v>1747.1999999999998</v>
      </c>
      <c r="R178" s="174">
        <f>INDEX('Ultima mCF Table'!$B$2:$D$92,MATCH('Ultima (Precision)'!$D$6,'Ultima mCF Table'!$A$2:$A$92,0),MATCH('Ultima (Precision)'!$E178,'Ultima mCF Table'!$B$1:$D$1,0))*($F178*R$11)</f>
        <v>1872</v>
      </c>
      <c r="S178" s="174">
        <f>INDEX('Ultima mCF Table'!$B$2:$D$92,MATCH('Ultima (Precision)'!$D$6,'Ultima mCF Table'!$A$2:$A$92,0),MATCH('Ultima (Precision)'!$E178,'Ultima mCF Table'!$B$1:$D$1,0))*($F178*S$11)</f>
        <v>1996.8000000000002</v>
      </c>
      <c r="T178" s="174">
        <f>INDEX('Ultima mCF Table'!$B$2:$D$92,MATCH('Ultima (Precision)'!$D$6,'Ultima mCF Table'!$A$2:$A$92,0),MATCH('Ultima (Precision)'!$E178,'Ultima mCF Table'!$B$1:$D$1,0))*($F178*T$11)</f>
        <v>2121.6</v>
      </c>
      <c r="U178" s="174">
        <f>INDEX('Ultima mCF Table'!$B$2:$D$92,MATCH('Ultima (Precision)'!$D$6,'Ultima mCF Table'!$A$2:$A$92,0),MATCH('Ultima (Precision)'!$E178,'Ultima mCF Table'!$B$1:$D$1,0))*($F178*U$11)</f>
        <v>2246.4</v>
      </c>
      <c r="V178" s="174">
        <f>INDEX('Ultima mCF Table'!$B$2:$D$92,MATCH('Ultima (Precision)'!$D$6,'Ultima mCF Table'!$A$2:$A$92,0),MATCH('Ultima (Precision)'!$E178,'Ultima mCF Table'!$B$1:$D$1,0))*($F178*V$11)</f>
        <v>2371.1999999999998</v>
      </c>
      <c r="W178" s="174">
        <f>INDEX('Ultima mCF Table'!$B$2:$D$92,MATCH('Ultima (Precision)'!$D$6,'Ultima mCF Table'!$A$2:$A$92,0),MATCH('Ultima (Precision)'!$E178,'Ultima mCF Table'!$B$1:$D$1,0))*($F178*W$11)</f>
        <v>2496</v>
      </c>
      <c r="X178" s="174">
        <f>INDEX('Ultima mCF Table'!$B$2:$D$92,MATCH('Ultima (Precision)'!$D$6,'Ultima mCF Table'!$A$2:$A$92,0),MATCH('Ultima (Precision)'!$E178,'Ultima mCF Table'!$B$1:$D$1,0))*($F178*X$11)</f>
        <v>2620.8000000000002</v>
      </c>
      <c r="Y178" s="174">
        <f>INDEX('Ultima mCF Table'!$B$2:$D$92,MATCH('Ultima (Precision)'!$D$6,'Ultima mCF Table'!$A$2:$A$92,0),MATCH('Ultima (Precision)'!$E178,'Ultima mCF Table'!$B$1:$D$1,0))*($F178*Y$11)</f>
        <v>2745.6000000000004</v>
      </c>
      <c r="Z178" s="174">
        <f>INDEX('Ultima mCF Table'!$B$2:$D$92,MATCH('Ultima (Precision)'!$D$6,'Ultima mCF Table'!$A$2:$A$92,0),MATCH('Ultima (Precision)'!$E178,'Ultima mCF Table'!$B$1:$D$1,0))*($F178*Z$11)</f>
        <v>2870.3999999999996</v>
      </c>
      <c r="AA178" s="174">
        <f>INDEX('Ultima mCF Table'!$B$2:$D$92,MATCH('Ultima (Precision)'!$D$6,'Ultima mCF Table'!$A$2:$A$92,0),MATCH('Ultima (Precision)'!$E178,'Ultima mCF Table'!$B$1:$D$1,0))*($F178*AA$11)</f>
        <v>2995.2</v>
      </c>
      <c r="AB178" s="174">
        <f>INDEX('Ultima mCF Table'!$B$2:$D$92,MATCH('Ultima (Precision)'!$D$6,'Ultima mCF Table'!$A$2:$A$92,0),MATCH('Ultima (Precision)'!$E178,'Ultima mCF Table'!$B$1:$D$1,0))*($F178*AB$11)</f>
        <v>3120</v>
      </c>
      <c r="AC178" s="174">
        <f>INDEX('Ultima mCF Table'!$B$2:$D$92,MATCH('Ultima (Precision)'!$D$6,'Ultima mCF Table'!$A$2:$A$92,0),MATCH('Ultima (Precision)'!$E178,'Ultima mCF Table'!$B$1:$D$1,0))*($F178*AC$11)</f>
        <v>3244.8</v>
      </c>
      <c r="AD178" s="178">
        <f>INDEX('Ultima mCF Table'!$B$2:$D$92,MATCH('Ultima (Precision)'!$D$6,'Ultima mCF Table'!$A$2:$A$92,0),MATCH('Ultima (Precision)'!$E178,'Ultima mCF Table'!$B$1:$D$1,0))*($F178*AD$11)</f>
        <v>3369.6000000000004</v>
      </c>
    </row>
    <row r="179" spans="1:30" x14ac:dyDescent="0.2">
      <c r="A179" s="351">
        <v>8</v>
      </c>
      <c r="B179" s="351">
        <v>360</v>
      </c>
      <c r="C179" s="351">
        <v>725</v>
      </c>
      <c r="D179" s="351" t="s">
        <v>68</v>
      </c>
      <c r="E179" s="351" t="s">
        <v>72</v>
      </c>
      <c r="F179" s="352">
        <v>1661</v>
      </c>
      <c r="G179" s="353"/>
      <c r="H179" s="177">
        <f>INDEX('Ultima mCF Table'!$B$2:$D$92,MATCH('Ultima (Precision)'!$D$6,'Ultima mCF Table'!$A$2:$A$92,0),MATCH('Ultima (Precision)'!$E179,'Ultima mCF Table'!$B$1:$D$1,0))*($F179*H$11)</f>
        <v>830.5</v>
      </c>
      <c r="I179" s="174">
        <f>INDEX('Ultima mCF Table'!$B$2:$D$92,MATCH('Ultima (Precision)'!$D$6,'Ultima mCF Table'!$A$2:$A$92,0),MATCH('Ultima (Precision)'!$E179,'Ultima mCF Table'!$B$1:$D$1,0))*($F179*I$11)</f>
        <v>996.59999999999991</v>
      </c>
      <c r="J179" s="174">
        <f>INDEX('Ultima mCF Table'!$B$2:$D$92,MATCH('Ultima (Precision)'!$D$6,'Ultima mCF Table'!$A$2:$A$92,0),MATCH('Ultima (Precision)'!$E179,'Ultima mCF Table'!$B$1:$D$1,0))*($F179*J$11)</f>
        <v>1162.6999999999998</v>
      </c>
      <c r="K179" s="174">
        <f>INDEX('Ultima mCF Table'!$B$2:$D$92,MATCH('Ultima (Precision)'!$D$6,'Ultima mCF Table'!$A$2:$A$92,0),MATCH('Ultima (Precision)'!$E179,'Ultima mCF Table'!$B$1:$D$1,0))*($F179*K$11)</f>
        <v>1328.8000000000002</v>
      </c>
      <c r="L179" s="174">
        <f>INDEX('Ultima mCF Table'!$B$2:$D$92,MATCH('Ultima (Precision)'!$D$6,'Ultima mCF Table'!$A$2:$A$92,0),MATCH('Ultima (Precision)'!$E179,'Ultima mCF Table'!$B$1:$D$1,0))*($F179*L$11)</f>
        <v>1494.9</v>
      </c>
      <c r="M179" s="174">
        <f>INDEX('Ultima mCF Table'!$B$2:$D$92,MATCH('Ultima (Precision)'!$D$6,'Ultima mCF Table'!$A$2:$A$92,0),MATCH('Ultima (Precision)'!$E179,'Ultima mCF Table'!$B$1:$D$1,0))*($F179*M$11)</f>
        <v>1661</v>
      </c>
      <c r="N179" s="174">
        <f>INDEX('Ultima mCF Table'!$B$2:$D$92,MATCH('Ultima (Precision)'!$D$6,'Ultima mCF Table'!$A$2:$A$92,0),MATCH('Ultima (Precision)'!$E179,'Ultima mCF Table'!$B$1:$D$1,0))*($F179*N$11)</f>
        <v>1827.1000000000001</v>
      </c>
      <c r="O179" s="174">
        <f>INDEX('Ultima mCF Table'!$B$2:$D$92,MATCH('Ultima (Precision)'!$D$6,'Ultima mCF Table'!$A$2:$A$92,0),MATCH('Ultima (Precision)'!$E179,'Ultima mCF Table'!$B$1:$D$1,0))*($F179*O$11)</f>
        <v>1993.1999999999998</v>
      </c>
      <c r="P179" s="174">
        <f>INDEX('Ultima mCF Table'!$B$2:$D$92,MATCH('Ultima (Precision)'!$D$6,'Ultima mCF Table'!$A$2:$A$92,0),MATCH('Ultima (Precision)'!$E179,'Ultima mCF Table'!$B$1:$D$1,0))*($F179*P$11)</f>
        <v>2159.3000000000002</v>
      </c>
      <c r="Q179" s="174">
        <f>INDEX('Ultima mCF Table'!$B$2:$D$92,MATCH('Ultima (Precision)'!$D$6,'Ultima mCF Table'!$A$2:$A$92,0),MATCH('Ultima (Precision)'!$E179,'Ultima mCF Table'!$B$1:$D$1,0))*($F179*Q$11)</f>
        <v>2325.3999999999996</v>
      </c>
      <c r="R179" s="174">
        <f>INDEX('Ultima mCF Table'!$B$2:$D$92,MATCH('Ultima (Precision)'!$D$6,'Ultima mCF Table'!$A$2:$A$92,0),MATCH('Ultima (Precision)'!$E179,'Ultima mCF Table'!$B$1:$D$1,0))*($F179*R$11)</f>
        <v>2491.5</v>
      </c>
      <c r="S179" s="174">
        <f>INDEX('Ultima mCF Table'!$B$2:$D$92,MATCH('Ultima (Precision)'!$D$6,'Ultima mCF Table'!$A$2:$A$92,0),MATCH('Ultima (Precision)'!$E179,'Ultima mCF Table'!$B$1:$D$1,0))*($F179*S$11)</f>
        <v>2657.6000000000004</v>
      </c>
      <c r="T179" s="174">
        <f>INDEX('Ultima mCF Table'!$B$2:$D$92,MATCH('Ultima (Precision)'!$D$6,'Ultima mCF Table'!$A$2:$A$92,0),MATCH('Ultima (Precision)'!$E179,'Ultima mCF Table'!$B$1:$D$1,0))*($F179*T$11)</f>
        <v>2823.7</v>
      </c>
      <c r="U179" s="174">
        <f>INDEX('Ultima mCF Table'!$B$2:$D$92,MATCH('Ultima (Precision)'!$D$6,'Ultima mCF Table'!$A$2:$A$92,0),MATCH('Ultima (Precision)'!$E179,'Ultima mCF Table'!$B$1:$D$1,0))*($F179*U$11)</f>
        <v>2989.8</v>
      </c>
      <c r="V179" s="174">
        <f>INDEX('Ultima mCF Table'!$B$2:$D$92,MATCH('Ultima (Precision)'!$D$6,'Ultima mCF Table'!$A$2:$A$92,0),MATCH('Ultima (Precision)'!$E179,'Ultima mCF Table'!$B$1:$D$1,0))*($F179*V$11)</f>
        <v>3155.8999999999996</v>
      </c>
      <c r="W179" s="174">
        <f>INDEX('Ultima mCF Table'!$B$2:$D$92,MATCH('Ultima (Precision)'!$D$6,'Ultima mCF Table'!$A$2:$A$92,0),MATCH('Ultima (Precision)'!$E179,'Ultima mCF Table'!$B$1:$D$1,0))*($F179*W$11)</f>
        <v>3322</v>
      </c>
      <c r="X179" s="174">
        <f>INDEX('Ultima mCF Table'!$B$2:$D$92,MATCH('Ultima (Precision)'!$D$6,'Ultima mCF Table'!$A$2:$A$92,0),MATCH('Ultima (Precision)'!$E179,'Ultima mCF Table'!$B$1:$D$1,0))*($F179*X$11)</f>
        <v>3488.1000000000004</v>
      </c>
      <c r="Y179" s="174">
        <f>INDEX('Ultima mCF Table'!$B$2:$D$92,MATCH('Ultima (Precision)'!$D$6,'Ultima mCF Table'!$A$2:$A$92,0),MATCH('Ultima (Precision)'!$E179,'Ultima mCF Table'!$B$1:$D$1,0))*($F179*Y$11)</f>
        <v>3654.2000000000003</v>
      </c>
      <c r="Z179" s="174">
        <f>INDEX('Ultima mCF Table'!$B$2:$D$92,MATCH('Ultima (Precision)'!$D$6,'Ultima mCF Table'!$A$2:$A$92,0),MATCH('Ultima (Precision)'!$E179,'Ultima mCF Table'!$B$1:$D$1,0))*($F179*Z$11)</f>
        <v>3820.2999999999997</v>
      </c>
      <c r="AA179" s="174">
        <f>INDEX('Ultima mCF Table'!$B$2:$D$92,MATCH('Ultima (Precision)'!$D$6,'Ultima mCF Table'!$A$2:$A$92,0),MATCH('Ultima (Precision)'!$E179,'Ultima mCF Table'!$B$1:$D$1,0))*($F179*AA$11)</f>
        <v>3986.3999999999996</v>
      </c>
      <c r="AB179" s="174">
        <f>INDEX('Ultima mCF Table'!$B$2:$D$92,MATCH('Ultima (Precision)'!$D$6,'Ultima mCF Table'!$A$2:$A$92,0),MATCH('Ultima (Precision)'!$E179,'Ultima mCF Table'!$B$1:$D$1,0))*($F179*AB$11)</f>
        <v>4152.5</v>
      </c>
      <c r="AC179" s="174">
        <f>INDEX('Ultima mCF Table'!$B$2:$D$92,MATCH('Ultima (Precision)'!$D$6,'Ultima mCF Table'!$A$2:$A$92,0),MATCH('Ultima (Precision)'!$E179,'Ultima mCF Table'!$B$1:$D$1,0))*($F179*AC$11)</f>
        <v>4318.6000000000004</v>
      </c>
      <c r="AD179" s="178">
        <f>INDEX('Ultima mCF Table'!$B$2:$D$92,MATCH('Ultima (Precision)'!$D$6,'Ultima mCF Table'!$A$2:$A$92,0),MATCH('Ultima (Precision)'!$E179,'Ultima mCF Table'!$B$1:$D$1,0))*($F179*AD$11)</f>
        <v>4484.7000000000007</v>
      </c>
    </row>
    <row r="180" spans="1:30" x14ac:dyDescent="0.2">
      <c r="A180" s="351">
        <v>8</v>
      </c>
      <c r="B180" s="351">
        <v>433</v>
      </c>
      <c r="C180" s="351">
        <v>795</v>
      </c>
      <c r="D180" s="351" t="s">
        <v>65</v>
      </c>
      <c r="E180" s="351" t="s">
        <v>72</v>
      </c>
      <c r="F180" s="352">
        <v>734</v>
      </c>
      <c r="G180" s="353"/>
      <c r="H180" s="177">
        <f>INDEX('Ultima mCF Table'!$B$2:$D$92,MATCH('Ultima (Precision)'!$D$6,'Ultima mCF Table'!$A$2:$A$92,0),MATCH('Ultima (Precision)'!$E180,'Ultima mCF Table'!$B$1:$D$1,0))*($F180*H$11)</f>
        <v>367</v>
      </c>
      <c r="I180" s="174">
        <f>INDEX('Ultima mCF Table'!$B$2:$D$92,MATCH('Ultima (Precision)'!$D$6,'Ultima mCF Table'!$A$2:$A$92,0),MATCH('Ultima (Precision)'!$E180,'Ultima mCF Table'!$B$1:$D$1,0))*($F180*I$11)</f>
        <v>440.4</v>
      </c>
      <c r="J180" s="174">
        <f>INDEX('Ultima mCF Table'!$B$2:$D$92,MATCH('Ultima (Precision)'!$D$6,'Ultima mCF Table'!$A$2:$A$92,0),MATCH('Ultima (Precision)'!$E180,'Ultima mCF Table'!$B$1:$D$1,0))*($F180*J$11)</f>
        <v>513.79999999999995</v>
      </c>
      <c r="K180" s="174">
        <f>INDEX('Ultima mCF Table'!$B$2:$D$92,MATCH('Ultima (Precision)'!$D$6,'Ultima mCF Table'!$A$2:$A$92,0),MATCH('Ultima (Precision)'!$E180,'Ultima mCF Table'!$B$1:$D$1,0))*($F180*K$11)</f>
        <v>587.20000000000005</v>
      </c>
      <c r="L180" s="174">
        <f>INDEX('Ultima mCF Table'!$B$2:$D$92,MATCH('Ultima (Precision)'!$D$6,'Ultima mCF Table'!$A$2:$A$92,0),MATCH('Ultima (Precision)'!$E180,'Ultima mCF Table'!$B$1:$D$1,0))*($F180*L$11)</f>
        <v>660.6</v>
      </c>
      <c r="M180" s="174">
        <f>INDEX('Ultima mCF Table'!$B$2:$D$92,MATCH('Ultima (Precision)'!$D$6,'Ultima mCF Table'!$A$2:$A$92,0),MATCH('Ultima (Precision)'!$E180,'Ultima mCF Table'!$B$1:$D$1,0))*($F180*M$11)</f>
        <v>734</v>
      </c>
      <c r="N180" s="174">
        <f>INDEX('Ultima mCF Table'!$B$2:$D$92,MATCH('Ultima (Precision)'!$D$6,'Ultima mCF Table'!$A$2:$A$92,0),MATCH('Ultima (Precision)'!$E180,'Ultima mCF Table'!$B$1:$D$1,0))*($F180*N$11)</f>
        <v>807.40000000000009</v>
      </c>
      <c r="O180" s="174">
        <f>INDEX('Ultima mCF Table'!$B$2:$D$92,MATCH('Ultima (Precision)'!$D$6,'Ultima mCF Table'!$A$2:$A$92,0),MATCH('Ultima (Precision)'!$E180,'Ultima mCF Table'!$B$1:$D$1,0))*($F180*O$11)</f>
        <v>880.8</v>
      </c>
      <c r="P180" s="174">
        <f>INDEX('Ultima mCF Table'!$B$2:$D$92,MATCH('Ultima (Precision)'!$D$6,'Ultima mCF Table'!$A$2:$A$92,0),MATCH('Ultima (Precision)'!$E180,'Ultima mCF Table'!$B$1:$D$1,0))*($F180*P$11)</f>
        <v>954.2</v>
      </c>
      <c r="Q180" s="174">
        <f>INDEX('Ultima mCF Table'!$B$2:$D$92,MATCH('Ultima (Precision)'!$D$6,'Ultima mCF Table'!$A$2:$A$92,0),MATCH('Ultima (Precision)'!$E180,'Ultima mCF Table'!$B$1:$D$1,0))*($F180*Q$11)</f>
        <v>1027.5999999999999</v>
      </c>
      <c r="R180" s="174">
        <f>INDEX('Ultima mCF Table'!$B$2:$D$92,MATCH('Ultima (Precision)'!$D$6,'Ultima mCF Table'!$A$2:$A$92,0),MATCH('Ultima (Precision)'!$E180,'Ultima mCF Table'!$B$1:$D$1,0))*($F180*R$11)</f>
        <v>1101</v>
      </c>
      <c r="S180" s="174">
        <f>INDEX('Ultima mCF Table'!$B$2:$D$92,MATCH('Ultima (Precision)'!$D$6,'Ultima mCF Table'!$A$2:$A$92,0),MATCH('Ultima (Precision)'!$E180,'Ultima mCF Table'!$B$1:$D$1,0))*($F180*S$11)</f>
        <v>1174.4000000000001</v>
      </c>
      <c r="T180" s="174">
        <f>INDEX('Ultima mCF Table'!$B$2:$D$92,MATCH('Ultima (Precision)'!$D$6,'Ultima mCF Table'!$A$2:$A$92,0),MATCH('Ultima (Precision)'!$E180,'Ultima mCF Table'!$B$1:$D$1,0))*($F180*T$11)</f>
        <v>1247.8</v>
      </c>
      <c r="U180" s="174">
        <f>INDEX('Ultima mCF Table'!$B$2:$D$92,MATCH('Ultima (Precision)'!$D$6,'Ultima mCF Table'!$A$2:$A$92,0),MATCH('Ultima (Precision)'!$E180,'Ultima mCF Table'!$B$1:$D$1,0))*($F180*U$11)</f>
        <v>1321.2</v>
      </c>
      <c r="V180" s="174">
        <f>INDEX('Ultima mCF Table'!$B$2:$D$92,MATCH('Ultima (Precision)'!$D$6,'Ultima mCF Table'!$A$2:$A$92,0),MATCH('Ultima (Precision)'!$E180,'Ultima mCF Table'!$B$1:$D$1,0))*($F180*V$11)</f>
        <v>1394.6</v>
      </c>
      <c r="W180" s="174">
        <f>INDEX('Ultima mCF Table'!$B$2:$D$92,MATCH('Ultima (Precision)'!$D$6,'Ultima mCF Table'!$A$2:$A$92,0),MATCH('Ultima (Precision)'!$E180,'Ultima mCF Table'!$B$1:$D$1,0))*($F180*W$11)</f>
        <v>1468</v>
      </c>
      <c r="X180" s="174">
        <f>INDEX('Ultima mCF Table'!$B$2:$D$92,MATCH('Ultima (Precision)'!$D$6,'Ultima mCF Table'!$A$2:$A$92,0),MATCH('Ultima (Precision)'!$E180,'Ultima mCF Table'!$B$1:$D$1,0))*($F180*X$11)</f>
        <v>1541.4</v>
      </c>
      <c r="Y180" s="174">
        <f>INDEX('Ultima mCF Table'!$B$2:$D$92,MATCH('Ultima (Precision)'!$D$6,'Ultima mCF Table'!$A$2:$A$92,0),MATCH('Ultima (Precision)'!$E180,'Ultima mCF Table'!$B$1:$D$1,0))*($F180*Y$11)</f>
        <v>1614.8000000000002</v>
      </c>
      <c r="Z180" s="174">
        <f>INDEX('Ultima mCF Table'!$B$2:$D$92,MATCH('Ultima (Precision)'!$D$6,'Ultima mCF Table'!$A$2:$A$92,0),MATCH('Ultima (Precision)'!$E180,'Ultima mCF Table'!$B$1:$D$1,0))*($F180*Z$11)</f>
        <v>1688.1999999999998</v>
      </c>
      <c r="AA180" s="174">
        <f>INDEX('Ultima mCF Table'!$B$2:$D$92,MATCH('Ultima (Precision)'!$D$6,'Ultima mCF Table'!$A$2:$A$92,0),MATCH('Ultima (Precision)'!$E180,'Ultima mCF Table'!$B$1:$D$1,0))*($F180*AA$11)</f>
        <v>1761.6</v>
      </c>
      <c r="AB180" s="174">
        <f>INDEX('Ultima mCF Table'!$B$2:$D$92,MATCH('Ultima (Precision)'!$D$6,'Ultima mCF Table'!$A$2:$A$92,0),MATCH('Ultima (Precision)'!$E180,'Ultima mCF Table'!$B$1:$D$1,0))*($F180*AB$11)</f>
        <v>1835</v>
      </c>
      <c r="AC180" s="174">
        <f>INDEX('Ultima mCF Table'!$B$2:$D$92,MATCH('Ultima (Precision)'!$D$6,'Ultima mCF Table'!$A$2:$A$92,0),MATCH('Ultima (Precision)'!$E180,'Ultima mCF Table'!$B$1:$D$1,0))*($F180*AC$11)</f>
        <v>1908.4</v>
      </c>
      <c r="AD180" s="178">
        <f>INDEX('Ultima mCF Table'!$B$2:$D$92,MATCH('Ultima (Precision)'!$D$6,'Ultima mCF Table'!$A$2:$A$92,0),MATCH('Ultima (Precision)'!$E180,'Ultima mCF Table'!$B$1:$D$1,0))*($F180*AD$11)</f>
        <v>1981.8000000000002</v>
      </c>
    </row>
    <row r="181" spans="1:30" x14ac:dyDescent="0.2">
      <c r="A181" s="351">
        <v>8</v>
      </c>
      <c r="B181" s="351">
        <v>433</v>
      </c>
      <c r="C181" s="351">
        <v>795</v>
      </c>
      <c r="D181" s="351" t="s">
        <v>66</v>
      </c>
      <c r="E181" s="351" t="s">
        <v>72</v>
      </c>
      <c r="F181" s="352">
        <v>944</v>
      </c>
      <c r="G181" s="353"/>
      <c r="H181" s="177">
        <f>INDEX('Ultima mCF Table'!$B$2:$D$92,MATCH('Ultima (Precision)'!$D$6,'Ultima mCF Table'!$A$2:$A$92,0),MATCH('Ultima (Precision)'!$E181,'Ultima mCF Table'!$B$1:$D$1,0))*($F181*H$11)</f>
        <v>472</v>
      </c>
      <c r="I181" s="174">
        <f>INDEX('Ultima mCF Table'!$B$2:$D$92,MATCH('Ultima (Precision)'!$D$6,'Ultima mCF Table'!$A$2:$A$92,0),MATCH('Ultima (Precision)'!$E181,'Ultima mCF Table'!$B$1:$D$1,0))*($F181*I$11)</f>
        <v>566.4</v>
      </c>
      <c r="J181" s="174">
        <f>INDEX('Ultima mCF Table'!$B$2:$D$92,MATCH('Ultima (Precision)'!$D$6,'Ultima mCF Table'!$A$2:$A$92,0),MATCH('Ultima (Precision)'!$E181,'Ultima mCF Table'!$B$1:$D$1,0))*($F181*J$11)</f>
        <v>660.8</v>
      </c>
      <c r="K181" s="174">
        <f>INDEX('Ultima mCF Table'!$B$2:$D$92,MATCH('Ultima (Precision)'!$D$6,'Ultima mCF Table'!$A$2:$A$92,0),MATCH('Ultima (Precision)'!$E181,'Ultima mCF Table'!$B$1:$D$1,0))*($F181*K$11)</f>
        <v>755.2</v>
      </c>
      <c r="L181" s="174">
        <f>INDEX('Ultima mCF Table'!$B$2:$D$92,MATCH('Ultima (Precision)'!$D$6,'Ultima mCF Table'!$A$2:$A$92,0),MATCH('Ultima (Precision)'!$E181,'Ultima mCF Table'!$B$1:$D$1,0))*($F181*L$11)</f>
        <v>849.6</v>
      </c>
      <c r="M181" s="174">
        <f>INDEX('Ultima mCF Table'!$B$2:$D$92,MATCH('Ultima (Precision)'!$D$6,'Ultima mCF Table'!$A$2:$A$92,0),MATCH('Ultima (Precision)'!$E181,'Ultima mCF Table'!$B$1:$D$1,0))*($F181*M$11)</f>
        <v>944</v>
      </c>
      <c r="N181" s="174">
        <f>INDEX('Ultima mCF Table'!$B$2:$D$92,MATCH('Ultima (Precision)'!$D$6,'Ultima mCF Table'!$A$2:$A$92,0),MATCH('Ultima (Precision)'!$E181,'Ultima mCF Table'!$B$1:$D$1,0))*($F181*N$11)</f>
        <v>1038.4000000000001</v>
      </c>
      <c r="O181" s="174">
        <f>INDEX('Ultima mCF Table'!$B$2:$D$92,MATCH('Ultima (Precision)'!$D$6,'Ultima mCF Table'!$A$2:$A$92,0),MATCH('Ultima (Precision)'!$E181,'Ultima mCF Table'!$B$1:$D$1,0))*($F181*O$11)</f>
        <v>1132.8</v>
      </c>
      <c r="P181" s="174">
        <f>INDEX('Ultima mCF Table'!$B$2:$D$92,MATCH('Ultima (Precision)'!$D$6,'Ultima mCF Table'!$A$2:$A$92,0),MATCH('Ultima (Precision)'!$E181,'Ultima mCF Table'!$B$1:$D$1,0))*($F181*P$11)</f>
        <v>1227.2</v>
      </c>
      <c r="Q181" s="174">
        <f>INDEX('Ultima mCF Table'!$B$2:$D$92,MATCH('Ultima (Precision)'!$D$6,'Ultima mCF Table'!$A$2:$A$92,0),MATCH('Ultima (Precision)'!$E181,'Ultima mCF Table'!$B$1:$D$1,0))*($F181*Q$11)</f>
        <v>1321.6</v>
      </c>
      <c r="R181" s="174">
        <f>INDEX('Ultima mCF Table'!$B$2:$D$92,MATCH('Ultima (Precision)'!$D$6,'Ultima mCF Table'!$A$2:$A$92,0),MATCH('Ultima (Precision)'!$E181,'Ultima mCF Table'!$B$1:$D$1,0))*($F181*R$11)</f>
        <v>1416</v>
      </c>
      <c r="S181" s="174">
        <f>INDEX('Ultima mCF Table'!$B$2:$D$92,MATCH('Ultima (Precision)'!$D$6,'Ultima mCF Table'!$A$2:$A$92,0),MATCH('Ultima (Precision)'!$E181,'Ultima mCF Table'!$B$1:$D$1,0))*($F181*S$11)</f>
        <v>1510.4</v>
      </c>
      <c r="T181" s="174">
        <f>INDEX('Ultima mCF Table'!$B$2:$D$92,MATCH('Ultima (Precision)'!$D$6,'Ultima mCF Table'!$A$2:$A$92,0),MATCH('Ultima (Precision)'!$E181,'Ultima mCF Table'!$B$1:$D$1,0))*($F181*T$11)</f>
        <v>1604.8</v>
      </c>
      <c r="U181" s="174">
        <f>INDEX('Ultima mCF Table'!$B$2:$D$92,MATCH('Ultima (Precision)'!$D$6,'Ultima mCF Table'!$A$2:$A$92,0),MATCH('Ultima (Precision)'!$E181,'Ultima mCF Table'!$B$1:$D$1,0))*($F181*U$11)</f>
        <v>1699.2</v>
      </c>
      <c r="V181" s="174">
        <f>INDEX('Ultima mCF Table'!$B$2:$D$92,MATCH('Ultima (Precision)'!$D$6,'Ultima mCF Table'!$A$2:$A$92,0),MATCH('Ultima (Precision)'!$E181,'Ultima mCF Table'!$B$1:$D$1,0))*($F181*V$11)</f>
        <v>1793.6</v>
      </c>
      <c r="W181" s="174">
        <f>INDEX('Ultima mCF Table'!$B$2:$D$92,MATCH('Ultima (Precision)'!$D$6,'Ultima mCF Table'!$A$2:$A$92,0),MATCH('Ultima (Precision)'!$E181,'Ultima mCF Table'!$B$1:$D$1,0))*($F181*W$11)</f>
        <v>1888</v>
      </c>
      <c r="X181" s="174">
        <f>INDEX('Ultima mCF Table'!$B$2:$D$92,MATCH('Ultima (Precision)'!$D$6,'Ultima mCF Table'!$A$2:$A$92,0),MATCH('Ultima (Precision)'!$E181,'Ultima mCF Table'!$B$1:$D$1,0))*($F181*X$11)</f>
        <v>1982.4</v>
      </c>
      <c r="Y181" s="174">
        <f>INDEX('Ultima mCF Table'!$B$2:$D$92,MATCH('Ultima (Precision)'!$D$6,'Ultima mCF Table'!$A$2:$A$92,0),MATCH('Ultima (Precision)'!$E181,'Ultima mCF Table'!$B$1:$D$1,0))*($F181*Y$11)</f>
        <v>2076.8000000000002</v>
      </c>
      <c r="Z181" s="174">
        <f>INDEX('Ultima mCF Table'!$B$2:$D$92,MATCH('Ultima (Precision)'!$D$6,'Ultima mCF Table'!$A$2:$A$92,0),MATCH('Ultima (Precision)'!$E181,'Ultima mCF Table'!$B$1:$D$1,0))*($F181*Z$11)</f>
        <v>2171.1999999999998</v>
      </c>
      <c r="AA181" s="174">
        <f>INDEX('Ultima mCF Table'!$B$2:$D$92,MATCH('Ultima (Precision)'!$D$6,'Ultima mCF Table'!$A$2:$A$92,0),MATCH('Ultima (Precision)'!$E181,'Ultima mCF Table'!$B$1:$D$1,0))*($F181*AA$11)</f>
        <v>2265.6</v>
      </c>
      <c r="AB181" s="174">
        <f>INDEX('Ultima mCF Table'!$B$2:$D$92,MATCH('Ultima (Precision)'!$D$6,'Ultima mCF Table'!$A$2:$A$92,0),MATCH('Ultima (Precision)'!$E181,'Ultima mCF Table'!$B$1:$D$1,0))*($F181*AB$11)</f>
        <v>2360</v>
      </c>
      <c r="AC181" s="174">
        <f>INDEX('Ultima mCF Table'!$B$2:$D$92,MATCH('Ultima (Precision)'!$D$6,'Ultima mCF Table'!$A$2:$A$92,0),MATCH('Ultima (Precision)'!$E181,'Ultima mCF Table'!$B$1:$D$1,0))*($F181*AC$11)</f>
        <v>2454.4</v>
      </c>
      <c r="AD181" s="178">
        <f>INDEX('Ultima mCF Table'!$B$2:$D$92,MATCH('Ultima (Precision)'!$D$6,'Ultima mCF Table'!$A$2:$A$92,0),MATCH('Ultima (Precision)'!$E181,'Ultima mCF Table'!$B$1:$D$1,0))*($F181*AD$11)</f>
        <v>2548.8000000000002</v>
      </c>
    </row>
    <row r="182" spans="1:30" x14ac:dyDescent="0.2">
      <c r="A182" s="351">
        <v>8</v>
      </c>
      <c r="B182" s="351">
        <v>433</v>
      </c>
      <c r="C182" s="351">
        <v>795</v>
      </c>
      <c r="D182" s="351" t="s">
        <v>67</v>
      </c>
      <c r="E182" s="351" t="s">
        <v>72</v>
      </c>
      <c r="F182" s="352">
        <v>1438</v>
      </c>
      <c r="G182" s="353"/>
      <c r="H182" s="177">
        <f>INDEX('Ultima mCF Table'!$B$2:$D$92,MATCH('Ultima (Precision)'!$D$6,'Ultima mCF Table'!$A$2:$A$92,0),MATCH('Ultima (Precision)'!$E182,'Ultima mCF Table'!$B$1:$D$1,0))*($F182*H$11)</f>
        <v>719</v>
      </c>
      <c r="I182" s="174">
        <f>INDEX('Ultima mCF Table'!$B$2:$D$92,MATCH('Ultima (Precision)'!$D$6,'Ultima mCF Table'!$A$2:$A$92,0),MATCH('Ultima (Precision)'!$E182,'Ultima mCF Table'!$B$1:$D$1,0))*($F182*I$11)</f>
        <v>862.8</v>
      </c>
      <c r="J182" s="174">
        <f>INDEX('Ultima mCF Table'!$B$2:$D$92,MATCH('Ultima (Precision)'!$D$6,'Ultima mCF Table'!$A$2:$A$92,0),MATCH('Ultima (Precision)'!$E182,'Ultima mCF Table'!$B$1:$D$1,0))*($F182*J$11)</f>
        <v>1006.5999999999999</v>
      </c>
      <c r="K182" s="174">
        <f>INDEX('Ultima mCF Table'!$B$2:$D$92,MATCH('Ultima (Precision)'!$D$6,'Ultima mCF Table'!$A$2:$A$92,0),MATCH('Ultima (Precision)'!$E182,'Ultima mCF Table'!$B$1:$D$1,0))*($F182*K$11)</f>
        <v>1150.4000000000001</v>
      </c>
      <c r="L182" s="174">
        <f>INDEX('Ultima mCF Table'!$B$2:$D$92,MATCH('Ultima (Precision)'!$D$6,'Ultima mCF Table'!$A$2:$A$92,0),MATCH('Ultima (Precision)'!$E182,'Ultima mCF Table'!$B$1:$D$1,0))*($F182*L$11)</f>
        <v>1294.2</v>
      </c>
      <c r="M182" s="174">
        <f>INDEX('Ultima mCF Table'!$B$2:$D$92,MATCH('Ultima (Precision)'!$D$6,'Ultima mCF Table'!$A$2:$A$92,0),MATCH('Ultima (Precision)'!$E182,'Ultima mCF Table'!$B$1:$D$1,0))*($F182*M$11)</f>
        <v>1438</v>
      </c>
      <c r="N182" s="174">
        <f>INDEX('Ultima mCF Table'!$B$2:$D$92,MATCH('Ultima (Precision)'!$D$6,'Ultima mCF Table'!$A$2:$A$92,0),MATCH('Ultima (Precision)'!$E182,'Ultima mCF Table'!$B$1:$D$1,0))*($F182*N$11)</f>
        <v>1581.8000000000002</v>
      </c>
      <c r="O182" s="174">
        <f>INDEX('Ultima mCF Table'!$B$2:$D$92,MATCH('Ultima (Precision)'!$D$6,'Ultima mCF Table'!$A$2:$A$92,0),MATCH('Ultima (Precision)'!$E182,'Ultima mCF Table'!$B$1:$D$1,0))*($F182*O$11)</f>
        <v>1725.6</v>
      </c>
      <c r="P182" s="174">
        <f>INDEX('Ultima mCF Table'!$B$2:$D$92,MATCH('Ultima (Precision)'!$D$6,'Ultima mCF Table'!$A$2:$A$92,0),MATCH('Ultima (Precision)'!$E182,'Ultima mCF Table'!$B$1:$D$1,0))*($F182*P$11)</f>
        <v>1869.4</v>
      </c>
      <c r="Q182" s="174">
        <f>INDEX('Ultima mCF Table'!$B$2:$D$92,MATCH('Ultima (Precision)'!$D$6,'Ultima mCF Table'!$A$2:$A$92,0),MATCH('Ultima (Precision)'!$E182,'Ultima mCF Table'!$B$1:$D$1,0))*($F182*Q$11)</f>
        <v>2013.1999999999998</v>
      </c>
      <c r="R182" s="174">
        <f>INDEX('Ultima mCF Table'!$B$2:$D$92,MATCH('Ultima (Precision)'!$D$6,'Ultima mCF Table'!$A$2:$A$92,0),MATCH('Ultima (Precision)'!$E182,'Ultima mCF Table'!$B$1:$D$1,0))*($F182*R$11)</f>
        <v>2157</v>
      </c>
      <c r="S182" s="174">
        <f>INDEX('Ultima mCF Table'!$B$2:$D$92,MATCH('Ultima (Precision)'!$D$6,'Ultima mCF Table'!$A$2:$A$92,0),MATCH('Ultima (Precision)'!$E182,'Ultima mCF Table'!$B$1:$D$1,0))*($F182*S$11)</f>
        <v>2300.8000000000002</v>
      </c>
      <c r="T182" s="174">
        <f>INDEX('Ultima mCF Table'!$B$2:$D$92,MATCH('Ultima (Precision)'!$D$6,'Ultima mCF Table'!$A$2:$A$92,0),MATCH('Ultima (Precision)'!$E182,'Ultima mCF Table'!$B$1:$D$1,0))*($F182*T$11)</f>
        <v>2444.6</v>
      </c>
      <c r="U182" s="174">
        <f>INDEX('Ultima mCF Table'!$B$2:$D$92,MATCH('Ultima (Precision)'!$D$6,'Ultima mCF Table'!$A$2:$A$92,0),MATCH('Ultima (Precision)'!$E182,'Ultima mCF Table'!$B$1:$D$1,0))*($F182*U$11)</f>
        <v>2588.4</v>
      </c>
      <c r="V182" s="174">
        <f>INDEX('Ultima mCF Table'!$B$2:$D$92,MATCH('Ultima (Precision)'!$D$6,'Ultima mCF Table'!$A$2:$A$92,0),MATCH('Ultima (Precision)'!$E182,'Ultima mCF Table'!$B$1:$D$1,0))*($F182*V$11)</f>
        <v>2732.2</v>
      </c>
      <c r="W182" s="174">
        <f>INDEX('Ultima mCF Table'!$B$2:$D$92,MATCH('Ultima (Precision)'!$D$6,'Ultima mCF Table'!$A$2:$A$92,0),MATCH('Ultima (Precision)'!$E182,'Ultima mCF Table'!$B$1:$D$1,0))*($F182*W$11)</f>
        <v>2876</v>
      </c>
      <c r="X182" s="174">
        <f>INDEX('Ultima mCF Table'!$B$2:$D$92,MATCH('Ultima (Precision)'!$D$6,'Ultima mCF Table'!$A$2:$A$92,0),MATCH('Ultima (Precision)'!$E182,'Ultima mCF Table'!$B$1:$D$1,0))*($F182*X$11)</f>
        <v>3019.8</v>
      </c>
      <c r="Y182" s="174">
        <f>INDEX('Ultima mCF Table'!$B$2:$D$92,MATCH('Ultima (Precision)'!$D$6,'Ultima mCF Table'!$A$2:$A$92,0),MATCH('Ultima (Precision)'!$E182,'Ultima mCF Table'!$B$1:$D$1,0))*($F182*Y$11)</f>
        <v>3163.6000000000004</v>
      </c>
      <c r="Z182" s="174">
        <f>INDEX('Ultima mCF Table'!$B$2:$D$92,MATCH('Ultima (Precision)'!$D$6,'Ultima mCF Table'!$A$2:$A$92,0),MATCH('Ultima (Precision)'!$E182,'Ultima mCF Table'!$B$1:$D$1,0))*($F182*Z$11)</f>
        <v>3307.3999999999996</v>
      </c>
      <c r="AA182" s="174">
        <f>INDEX('Ultima mCF Table'!$B$2:$D$92,MATCH('Ultima (Precision)'!$D$6,'Ultima mCF Table'!$A$2:$A$92,0),MATCH('Ultima (Precision)'!$E182,'Ultima mCF Table'!$B$1:$D$1,0))*($F182*AA$11)</f>
        <v>3451.2</v>
      </c>
      <c r="AB182" s="174">
        <f>INDEX('Ultima mCF Table'!$B$2:$D$92,MATCH('Ultima (Precision)'!$D$6,'Ultima mCF Table'!$A$2:$A$92,0),MATCH('Ultima (Precision)'!$E182,'Ultima mCF Table'!$B$1:$D$1,0))*($F182*AB$11)</f>
        <v>3595</v>
      </c>
      <c r="AC182" s="174">
        <f>INDEX('Ultima mCF Table'!$B$2:$D$92,MATCH('Ultima (Precision)'!$D$6,'Ultima mCF Table'!$A$2:$A$92,0),MATCH('Ultima (Precision)'!$E182,'Ultima mCF Table'!$B$1:$D$1,0))*($F182*AC$11)</f>
        <v>3738.8</v>
      </c>
      <c r="AD182" s="178">
        <f>INDEX('Ultima mCF Table'!$B$2:$D$92,MATCH('Ultima (Precision)'!$D$6,'Ultima mCF Table'!$A$2:$A$92,0),MATCH('Ultima (Precision)'!$E182,'Ultima mCF Table'!$B$1:$D$1,0))*($F182*AD$11)</f>
        <v>3882.6000000000004</v>
      </c>
    </row>
    <row r="183" spans="1:30" x14ac:dyDescent="0.2">
      <c r="A183" s="351">
        <v>8</v>
      </c>
      <c r="B183" s="351">
        <v>433</v>
      </c>
      <c r="C183" s="351">
        <v>795</v>
      </c>
      <c r="D183" s="351" t="s">
        <v>68</v>
      </c>
      <c r="E183" s="351" t="s">
        <v>72</v>
      </c>
      <c r="F183" s="352">
        <v>1895</v>
      </c>
      <c r="G183" s="353"/>
      <c r="H183" s="177">
        <f>INDEX('Ultima mCF Table'!$B$2:$D$92,MATCH('Ultima (Precision)'!$D$6,'Ultima mCF Table'!$A$2:$A$92,0),MATCH('Ultima (Precision)'!$E183,'Ultima mCF Table'!$B$1:$D$1,0))*($F183*H$11)</f>
        <v>947.5</v>
      </c>
      <c r="I183" s="174">
        <f>INDEX('Ultima mCF Table'!$B$2:$D$92,MATCH('Ultima (Precision)'!$D$6,'Ultima mCF Table'!$A$2:$A$92,0),MATCH('Ultima (Precision)'!$E183,'Ultima mCF Table'!$B$1:$D$1,0))*($F183*I$11)</f>
        <v>1137</v>
      </c>
      <c r="J183" s="174">
        <f>INDEX('Ultima mCF Table'!$B$2:$D$92,MATCH('Ultima (Precision)'!$D$6,'Ultima mCF Table'!$A$2:$A$92,0),MATCH('Ultima (Precision)'!$E183,'Ultima mCF Table'!$B$1:$D$1,0))*($F183*J$11)</f>
        <v>1326.5</v>
      </c>
      <c r="K183" s="174">
        <f>INDEX('Ultima mCF Table'!$B$2:$D$92,MATCH('Ultima (Precision)'!$D$6,'Ultima mCF Table'!$A$2:$A$92,0),MATCH('Ultima (Precision)'!$E183,'Ultima mCF Table'!$B$1:$D$1,0))*($F183*K$11)</f>
        <v>1516</v>
      </c>
      <c r="L183" s="174">
        <f>INDEX('Ultima mCF Table'!$B$2:$D$92,MATCH('Ultima (Precision)'!$D$6,'Ultima mCF Table'!$A$2:$A$92,0),MATCH('Ultima (Precision)'!$E183,'Ultima mCF Table'!$B$1:$D$1,0))*($F183*L$11)</f>
        <v>1705.5</v>
      </c>
      <c r="M183" s="174">
        <f>INDEX('Ultima mCF Table'!$B$2:$D$92,MATCH('Ultima (Precision)'!$D$6,'Ultima mCF Table'!$A$2:$A$92,0),MATCH('Ultima (Precision)'!$E183,'Ultima mCF Table'!$B$1:$D$1,0))*($F183*M$11)</f>
        <v>1895</v>
      </c>
      <c r="N183" s="174">
        <f>INDEX('Ultima mCF Table'!$B$2:$D$92,MATCH('Ultima (Precision)'!$D$6,'Ultima mCF Table'!$A$2:$A$92,0),MATCH('Ultima (Precision)'!$E183,'Ultima mCF Table'!$B$1:$D$1,0))*($F183*N$11)</f>
        <v>2084.5</v>
      </c>
      <c r="O183" s="174">
        <f>INDEX('Ultima mCF Table'!$B$2:$D$92,MATCH('Ultima (Precision)'!$D$6,'Ultima mCF Table'!$A$2:$A$92,0),MATCH('Ultima (Precision)'!$E183,'Ultima mCF Table'!$B$1:$D$1,0))*($F183*O$11)</f>
        <v>2274</v>
      </c>
      <c r="P183" s="174">
        <f>INDEX('Ultima mCF Table'!$B$2:$D$92,MATCH('Ultima (Precision)'!$D$6,'Ultima mCF Table'!$A$2:$A$92,0),MATCH('Ultima (Precision)'!$E183,'Ultima mCF Table'!$B$1:$D$1,0))*($F183*P$11)</f>
        <v>2463.5</v>
      </c>
      <c r="Q183" s="174">
        <f>INDEX('Ultima mCF Table'!$B$2:$D$92,MATCH('Ultima (Precision)'!$D$6,'Ultima mCF Table'!$A$2:$A$92,0),MATCH('Ultima (Precision)'!$E183,'Ultima mCF Table'!$B$1:$D$1,0))*($F183*Q$11)</f>
        <v>2653</v>
      </c>
      <c r="R183" s="174">
        <f>INDEX('Ultima mCF Table'!$B$2:$D$92,MATCH('Ultima (Precision)'!$D$6,'Ultima mCF Table'!$A$2:$A$92,0),MATCH('Ultima (Precision)'!$E183,'Ultima mCF Table'!$B$1:$D$1,0))*($F183*R$11)</f>
        <v>2842.5</v>
      </c>
      <c r="S183" s="174">
        <f>INDEX('Ultima mCF Table'!$B$2:$D$92,MATCH('Ultima (Precision)'!$D$6,'Ultima mCF Table'!$A$2:$A$92,0),MATCH('Ultima (Precision)'!$E183,'Ultima mCF Table'!$B$1:$D$1,0))*($F183*S$11)</f>
        <v>3032</v>
      </c>
      <c r="T183" s="174">
        <f>INDEX('Ultima mCF Table'!$B$2:$D$92,MATCH('Ultima (Precision)'!$D$6,'Ultima mCF Table'!$A$2:$A$92,0),MATCH('Ultima (Precision)'!$E183,'Ultima mCF Table'!$B$1:$D$1,0))*($F183*T$11)</f>
        <v>3221.5</v>
      </c>
      <c r="U183" s="174">
        <f>INDEX('Ultima mCF Table'!$B$2:$D$92,MATCH('Ultima (Precision)'!$D$6,'Ultima mCF Table'!$A$2:$A$92,0),MATCH('Ultima (Precision)'!$E183,'Ultima mCF Table'!$B$1:$D$1,0))*($F183*U$11)</f>
        <v>3411</v>
      </c>
      <c r="V183" s="174">
        <f>INDEX('Ultima mCF Table'!$B$2:$D$92,MATCH('Ultima (Precision)'!$D$6,'Ultima mCF Table'!$A$2:$A$92,0),MATCH('Ultima (Precision)'!$E183,'Ultima mCF Table'!$B$1:$D$1,0))*($F183*V$11)</f>
        <v>3600.5</v>
      </c>
      <c r="W183" s="174">
        <f>INDEX('Ultima mCF Table'!$B$2:$D$92,MATCH('Ultima (Precision)'!$D$6,'Ultima mCF Table'!$A$2:$A$92,0),MATCH('Ultima (Precision)'!$E183,'Ultima mCF Table'!$B$1:$D$1,0))*($F183*W$11)</f>
        <v>3790</v>
      </c>
      <c r="X183" s="174">
        <f>INDEX('Ultima mCF Table'!$B$2:$D$92,MATCH('Ultima (Precision)'!$D$6,'Ultima mCF Table'!$A$2:$A$92,0),MATCH('Ultima (Precision)'!$E183,'Ultima mCF Table'!$B$1:$D$1,0))*($F183*X$11)</f>
        <v>3979.5</v>
      </c>
      <c r="Y183" s="174">
        <f>INDEX('Ultima mCF Table'!$B$2:$D$92,MATCH('Ultima (Precision)'!$D$6,'Ultima mCF Table'!$A$2:$A$92,0),MATCH('Ultima (Precision)'!$E183,'Ultima mCF Table'!$B$1:$D$1,0))*($F183*Y$11)</f>
        <v>4169</v>
      </c>
      <c r="Z183" s="174">
        <f>INDEX('Ultima mCF Table'!$B$2:$D$92,MATCH('Ultima (Precision)'!$D$6,'Ultima mCF Table'!$A$2:$A$92,0),MATCH('Ultima (Precision)'!$E183,'Ultima mCF Table'!$B$1:$D$1,0))*($F183*Z$11)</f>
        <v>4358.5</v>
      </c>
      <c r="AA183" s="174">
        <f>INDEX('Ultima mCF Table'!$B$2:$D$92,MATCH('Ultima (Precision)'!$D$6,'Ultima mCF Table'!$A$2:$A$92,0),MATCH('Ultima (Precision)'!$E183,'Ultima mCF Table'!$B$1:$D$1,0))*($F183*AA$11)</f>
        <v>4548</v>
      </c>
      <c r="AB183" s="174">
        <f>INDEX('Ultima mCF Table'!$B$2:$D$92,MATCH('Ultima (Precision)'!$D$6,'Ultima mCF Table'!$A$2:$A$92,0),MATCH('Ultima (Precision)'!$E183,'Ultima mCF Table'!$B$1:$D$1,0))*($F183*AB$11)</f>
        <v>4737.5</v>
      </c>
      <c r="AC183" s="174">
        <f>INDEX('Ultima mCF Table'!$B$2:$D$92,MATCH('Ultima (Precision)'!$D$6,'Ultima mCF Table'!$A$2:$A$92,0),MATCH('Ultima (Precision)'!$E183,'Ultima mCF Table'!$B$1:$D$1,0))*($F183*AC$11)</f>
        <v>4927</v>
      </c>
      <c r="AD183" s="178">
        <f>INDEX('Ultima mCF Table'!$B$2:$D$92,MATCH('Ultima (Precision)'!$D$6,'Ultima mCF Table'!$A$2:$A$92,0),MATCH('Ultima (Precision)'!$E183,'Ultima mCF Table'!$B$1:$D$1,0))*($F183*AD$11)</f>
        <v>5116.5</v>
      </c>
    </row>
    <row r="184" spans="1:30" x14ac:dyDescent="0.2">
      <c r="A184" s="351">
        <v>8</v>
      </c>
      <c r="B184" s="351">
        <v>505</v>
      </c>
      <c r="C184" s="351">
        <v>865</v>
      </c>
      <c r="D184" s="351" t="s">
        <v>65</v>
      </c>
      <c r="E184" s="351" t="s">
        <v>72</v>
      </c>
      <c r="F184" s="352">
        <v>833</v>
      </c>
      <c r="G184" s="353"/>
      <c r="H184" s="177">
        <f>INDEX('Ultima mCF Table'!$B$2:$D$92,MATCH('Ultima (Precision)'!$D$6,'Ultima mCF Table'!$A$2:$A$92,0),MATCH('Ultima (Precision)'!$E184,'Ultima mCF Table'!$B$1:$D$1,0))*($F184*H$11)</f>
        <v>416.5</v>
      </c>
      <c r="I184" s="174">
        <f>INDEX('Ultima mCF Table'!$B$2:$D$92,MATCH('Ultima (Precision)'!$D$6,'Ultima mCF Table'!$A$2:$A$92,0),MATCH('Ultima (Precision)'!$E184,'Ultima mCF Table'!$B$1:$D$1,0))*($F184*I$11)</f>
        <v>499.79999999999995</v>
      </c>
      <c r="J184" s="174">
        <f>INDEX('Ultima mCF Table'!$B$2:$D$92,MATCH('Ultima (Precision)'!$D$6,'Ultima mCF Table'!$A$2:$A$92,0),MATCH('Ultima (Precision)'!$E184,'Ultima mCF Table'!$B$1:$D$1,0))*($F184*J$11)</f>
        <v>583.09999999999991</v>
      </c>
      <c r="K184" s="174">
        <f>INDEX('Ultima mCF Table'!$B$2:$D$92,MATCH('Ultima (Precision)'!$D$6,'Ultima mCF Table'!$A$2:$A$92,0),MATCH('Ultima (Precision)'!$E184,'Ultima mCF Table'!$B$1:$D$1,0))*($F184*K$11)</f>
        <v>666.40000000000009</v>
      </c>
      <c r="L184" s="174">
        <f>INDEX('Ultima mCF Table'!$B$2:$D$92,MATCH('Ultima (Precision)'!$D$6,'Ultima mCF Table'!$A$2:$A$92,0),MATCH('Ultima (Precision)'!$E184,'Ultima mCF Table'!$B$1:$D$1,0))*($F184*L$11)</f>
        <v>749.7</v>
      </c>
      <c r="M184" s="174">
        <f>INDEX('Ultima mCF Table'!$B$2:$D$92,MATCH('Ultima (Precision)'!$D$6,'Ultima mCF Table'!$A$2:$A$92,0),MATCH('Ultima (Precision)'!$E184,'Ultima mCF Table'!$B$1:$D$1,0))*($F184*M$11)</f>
        <v>833</v>
      </c>
      <c r="N184" s="174">
        <f>INDEX('Ultima mCF Table'!$B$2:$D$92,MATCH('Ultima (Precision)'!$D$6,'Ultima mCF Table'!$A$2:$A$92,0),MATCH('Ultima (Precision)'!$E184,'Ultima mCF Table'!$B$1:$D$1,0))*($F184*N$11)</f>
        <v>916.30000000000007</v>
      </c>
      <c r="O184" s="174">
        <f>INDEX('Ultima mCF Table'!$B$2:$D$92,MATCH('Ultima (Precision)'!$D$6,'Ultima mCF Table'!$A$2:$A$92,0),MATCH('Ultima (Precision)'!$E184,'Ultima mCF Table'!$B$1:$D$1,0))*($F184*O$11)</f>
        <v>999.59999999999991</v>
      </c>
      <c r="P184" s="174">
        <f>INDEX('Ultima mCF Table'!$B$2:$D$92,MATCH('Ultima (Precision)'!$D$6,'Ultima mCF Table'!$A$2:$A$92,0),MATCH('Ultima (Precision)'!$E184,'Ultima mCF Table'!$B$1:$D$1,0))*($F184*P$11)</f>
        <v>1082.9000000000001</v>
      </c>
      <c r="Q184" s="174">
        <f>INDEX('Ultima mCF Table'!$B$2:$D$92,MATCH('Ultima (Precision)'!$D$6,'Ultima mCF Table'!$A$2:$A$92,0),MATCH('Ultima (Precision)'!$E184,'Ultima mCF Table'!$B$1:$D$1,0))*($F184*Q$11)</f>
        <v>1166.1999999999998</v>
      </c>
      <c r="R184" s="174">
        <f>INDEX('Ultima mCF Table'!$B$2:$D$92,MATCH('Ultima (Precision)'!$D$6,'Ultima mCF Table'!$A$2:$A$92,0),MATCH('Ultima (Precision)'!$E184,'Ultima mCF Table'!$B$1:$D$1,0))*($F184*R$11)</f>
        <v>1249.5</v>
      </c>
      <c r="S184" s="174">
        <f>INDEX('Ultima mCF Table'!$B$2:$D$92,MATCH('Ultima (Precision)'!$D$6,'Ultima mCF Table'!$A$2:$A$92,0),MATCH('Ultima (Precision)'!$E184,'Ultima mCF Table'!$B$1:$D$1,0))*($F184*S$11)</f>
        <v>1332.8000000000002</v>
      </c>
      <c r="T184" s="174">
        <f>INDEX('Ultima mCF Table'!$B$2:$D$92,MATCH('Ultima (Precision)'!$D$6,'Ultima mCF Table'!$A$2:$A$92,0),MATCH('Ultima (Precision)'!$E184,'Ultima mCF Table'!$B$1:$D$1,0))*($F184*T$11)</f>
        <v>1416.1</v>
      </c>
      <c r="U184" s="174">
        <f>INDEX('Ultima mCF Table'!$B$2:$D$92,MATCH('Ultima (Precision)'!$D$6,'Ultima mCF Table'!$A$2:$A$92,0),MATCH('Ultima (Precision)'!$E184,'Ultima mCF Table'!$B$1:$D$1,0))*($F184*U$11)</f>
        <v>1499.4</v>
      </c>
      <c r="V184" s="174">
        <f>INDEX('Ultima mCF Table'!$B$2:$D$92,MATCH('Ultima (Precision)'!$D$6,'Ultima mCF Table'!$A$2:$A$92,0),MATCH('Ultima (Precision)'!$E184,'Ultima mCF Table'!$B$1:$D$1,0))*($F184*V$11)</f>
        <v>1582.6999999999998</v>
      </c>
      <c r="W184" s="174">
        <f>INDEX('Ultima mCF Table'!$B$2:$D$92,MATCH('Ultima (Precision)'!$D$6,'Ultima mCF Table'!$A$2:$A$92,0),MATCH('Ultima (Precision)'!$E184,'Ultima mCF Table'!$B$1:$D$1,0))*($F184*W$11)</f>
        <v>1666</v>
      </c>
      <c r="X184" s="174">
        <f>INDEX('Ultima mCF Table'!$B$2:$D$92,MATCH('Ultima (Precision)'!$D$6,'Ultima mCF Table'!$A$2:$A$92,0),MATCH('Ultima (Precision)'!$E184,'Ultima mCF Table'!$B$1:$D$1,0))*($F184*X$11)</f>
        <v>1749.3000000000002</v>
      </c>
      <c r="Y184" s="174">
        <f>INDEX('Ultima mCF Table'!$B$2:$D$92,MATCH('Ultima (Precision)'!$D$6,'Ultima mCF Table'!$A$2:$A$92,0),MATCH('Ultima (Precision)'!$E184,'Ultima mCF Table'!$B$1:$D$1,0))*($F184*Y$11)</f>
        <v>1832.6000000000001</v>
      </c>
      <c r="Z184" s="174">
        <f>INDEX('Ultima mCF Table'!$B$2:$D$92,MATCH('Ultima (Precision)'!$D$6,'Ultima mCF Table'!$A$2:$A$92,0),MATCH('Ultima (Precision)'!$E184,'Ultima mCF Table'!$B$1:$D$1,0))*($F184*Z$11)</f>
        <v>1915.8999999999999</v>
      </c>
      <c r="AA184" s="174">
        <f>INDEX('Ultima mCF Table'!$B$2:$D$92,MATCH('Ultima (Precision)'!$D$6,'Ultima mCF Table'!$A$2:$A$92,0),MATCH('Ultima (Precision)'!$E184,'Ultima mCF Table'!$B$1:$D$1,0))*($F184*AA$11)</f>
        <v>1999.1999999999998</v>
      </c>
      <c r="AB184" s="174">
        <f>INDEX('Ultima mCF Table'!$B$2:$D$92,MATCH('Ultima (Precision)'!$D$6,'Ultima mCF Table'!$A$2:$A$92,0),MATCH('Ultima (Precision)'!$E184,'Ultima mCF Table'!$B$1:$D$1,0))*($F184*AB$11)</f>
        <v>2082.5</v>
      </c>
      <c r="AC184" s="174">
        <f>INDEX('Ultima mCF Table'!$B$2:$D$92,MATCH('Ultima (Precision)'!$D$6,'Ultima mCF Table'!$A$2:$A$92,0),MATCH('Ultima (Precision)'!$E184,'Ultima mCF Table'!$B$1:$D$1,0))*($F184*AC$11)</f>
        <v>2165.8000000000002</v>
      </c>
      <c r="AD184" s="178">
        <f>INDEX('Ultima mCF Table'!$B$2:$D$92,MATCH('Ultima (Precision)'!$D$6,'Ultima mCF Table'!$A$2:$A$92,0),MATCH('Ultima (Precision)'!$E184,'Ultima mCF Table'!$B$1:$D$1,0))*($F184*AD$11)</f>
        <v>2249.1000000000004</v>
      </c>
    </row>
    <row r="185" spans="1:30" x14ac:dyDescent="0.2">
      <c r="A185" s="351">
        <v>8</v>
      </c>
      <c r="B185" s="351">
        <v>505</v>
      </c>
      <c r="C185" s="351">
        <v>865</v>
      </c>
      <c r="D185" s="351" t="s">
        <v>66</v>
      </c>
      <c r="E185" s="351" t="s">
        <v>72</v>
      </c>
      <c r="F185" s="352">
        <v>1055</v>
      </c>
      <c r="G185" s="353"/>
      <c r="H185" s="177">
        <f>INDEX('Ultima mCF Table'!$B$2:$D$92,MATCH('Ultima (Precision)'!$D$6,'Ultima mCF Table'!$A$2:$A$92,0),MATCH('Ultima (Precision)'!$E185,'Ultima mCF Table'!$B$1:$D$1,0))*($F185*H$11)</f>
        <v>527.5</v>
      </c>
      <c r="I185" s="174">
        <f>INDEX('Ultima mCF Table'!$B$2:$D$92,MATCH('Ultima (Precision)'!$D$6,'Ultima mCF Table'!$A$2:$A$92,0),MATCH('Ultima (Precision)'!$E185,'Ultima mCF Table'!$B$1:$D$1,0))*($F185*I$11)</f>
        <v>633</v>
      </c>
      <c r="J185" s="174">
        <f>INDEX('Ultima mCF Table'!$B$2:$D$92,MATCH('Ultima (Precision)'!$D$6,'Ultima mCF Table'!$A$2:$A$92,0),MATCH('Ultima (Precision)'!$E185,'Ultima mCF Table'!$B$1:$D$1,0))*($F185*J$11)</f>
        <v>738.5</v>
      </c>
      <c r="K185" s="174">
        <f>INDEX('Ultima mCF Table'!$B$2:$D$92,MATCH('Ultima (Precision)'!$D$6,'Ultima mCF Table'!$A$2:$A$92,0),MATCH('Ultima (Precision)'!$E185,'Ultima mCF Table'!$B$1:$D$1,0))*($F185*K$11)</f>
        <v>844</v>
      </c>
      <c r="L185" s="174">
        <f>INDEX('Ultima mCF Table'!$B$2:$D$92,MATCH('Ultima (Precision)'!$D$6,'Ultima mCF Table'!$A$2:$A$92,0),MATCH('Ultima (Precision)'!$E185,'Ultima mCF Table'!$B$1:$D$1,0))*($F185*L$11)</f>
        <v>949.5</v>
      </c>
      <c r="M185" s="174">
        <f>INDEX('Ultima mCF Table'!$B$2:$D$92,MATCH('Ultima (Precision)'!$D$6,'Ultima mCF Table'!$A$2:$A$92,0),MATCH('Ultima (Precision)'!$E185,'Ultima mCF Table'!$B$1:$D$1,0))*($F185*M$11)</f>
        <v>1055</v>
      </c>
      <c r="N185" s="174">
        <f>INDEX('Ultima mCF Table'!$B$2:$D$92,MATCH('Ultima (Precision)'!$D$6,'Ultima mCF Table'!$A$2:$A$92,0),MATCH('Ultima (Precision)'!$E185,'Ultima mCF Table'!$B$1:$D$1,0))*($F185*N$11)</f>
        <v>1160.5</v>
      </c>
      <c r="O185" s="174">
        <f>INDEX('Ultima mCF Table'!$B$2:$D$92,MATCH('Ultima (Precision)'!$D$6,'Ultima mCF Table'!$A$2:$A$92,0),MATCH('Ultima (Precision)'!$E185,'Ultima mCF Table'!$B$1:$D$1,0))*($F185*O$11)</f>
        <v>1266</v>
      </c>
      <c r="P185" s="174">
        <f>INDEX('Ultima mCF Table'!$B$2:$D$92,MATCH('Ultima (Precision)'!$D$6,'Ultima mCF Table'!$A$2:$A$92,0),MATCH('Ultima (Precision)'!$E185,'Ultima mCF Table'!$B$1:$D$1,0))*($F185*P$11)</f>
        <v>1371.5</v>
      </c>
      <c r="Q185" s="174">
        <f>INDEX('Ultima mCF Table'!$B$2:$D$92,MATCH('Ultima (Precision)'!$D$6,'Ultima mCF Table'!$A$2:$A$92,0),MATCH('Ultima (Precision)'!$E185,'Ultima mCF Table'!$B$1:$D$1,0))*($F185*Q$11)</f>
        <v>1477</v>
      </c>
      <c r="R185" s="174">
        <f>INDEX('Ultima mCF Table'!$B$2:$D$92,MATCH('Ultima (Precision)'!$D$6,'Ultima mCF Table'!$A$2:$A$92,0),MATCH('Ultima (Precision)'!$E185,'Ultima mCF Table'!$B$1:$D$1,0))*($F185*R$11)</f>
        <v>1582.5</v>
      </c>
      <c r="S185" s="174">
        <f>INDEX('Ultima mCF Table'!$B$2:$D$92,MATCH('Ultima (Precision)'!$D$6,'Ultima mCF Table'!$A$2:$A$92,0),MATCH('Ultima (Precision)'!$E185,'Ultima mCF Table'!$B$1:$D$1,0))*($F185*S$11)</f>
        <v>1688</v>
      </c>
      <c r="T185" s="174">
        <f>INDEX('Ultima mCF Table'!$B$2:$D$92,MATCH('Ultima (Precision)'!$D$6,'Ultima mCF Table'!$A$2:$A$92,0),MATCH('Ultima (Precision)'!$E185,'Ultima mCF Table'!$B$1:$D$1,0))*($F185*T$11)</f>
        <v>1793.5</v>
      </c>
      <c r="U185" s="174">
        <f>INDEX('Ultima mCF Table'!$B$2:$D$92,MATCH('Ultima (Precision)'!$D$6,'Ultima mCF Table'!$A$2:$A$92,0),MATCH('Ultima (Precision)'!$E185,'Ultima mCF Table'!$B$1:$D$1,0))*($F185*U$11)</f>
        <v>1899</v>
      </c>
      <c r="V185" s="174">
        <f>INDEX('Ultima mCF Table'!$B$2:$D$92,MATCH('Ultima (Precision)'!$D$6,'Ultima mCF Table'!$A$2:$A$92,0),MATCH('Ultima (Precision)'!$E185,'Ultima mCF Table'!$B$1:$D$1,0))*($F185*V$11)</f>
        <v>2004.5</v>
      </c>
      <c r="W185" s="174">
        <f>INDEX('Ultima mCF Table'!$B$2:$D$92,MATCH('Ultima (Precision)'!$D$6,'Ultima mCF Table'!$A$2:$A$92,0),MATCH('Ultima (Precision)'!$E185,'Ultima mCF Table'!$B$1:$D$1,0))*($F185*W$11)</f>
        <v>2110</v>
      </c>
      <c r="X185" s="174">
        <f>INDEX('Ultima mCF Table'!$B$2:$D$92,MATCH('Ultima (Precision)'!$D$6,'Ultima mCF Table'!$A$2:$A$92,0),MATCH('Ultima (Precision)'!$E185,'Ultima mCF Table'!$B$1:$D$1,0))*($F185*X$11)</f>
        <v>2215.5</v>
      </c>
      <c r="Y185" s="174">
        <f>INDEX('Ultima mCF Table'!$B$2:$D$92,MATCH('Ultima (Precision)'!$D$6,'Ultima mCF Table'!$A$2:$A$92,0),MATCH('Ultima (Precision)'!$E185,'Ultima mCF Table'!$B$1:$D$1,0))*($F185*Y$11)</f>
        <v>2321</v>
      </c>
      <c r="Z185" s="174">
        <f>INDEX('Ultima mCF Table'!$B$2:$D$92,MATCH('Ultima (Precision)'!$D$6,'Ultima mCF Table'!$A$2:$A$92,0),MATCH('Ultima (Precision)'!$E185,'Ultima mCF Table'!$B$1:$D$1,0))*($F185*Z$11)</f>
        <v>2426.5</v>
      </c>
      <c r="AA185" s="174">
        <f>INDEX('Ultima mCF Table'!$B$2:$D$92,MATCH('Ultima (Precision)'!$D$6,'Ultima mCF Table'!$A$2:$A$92,0),MATCH('Ultima (Precision)'!$E185,'Ultima mCF Table'!$B$1:$D$1,0))*($F185*AA$11)</f>
        <v>2532</v>
      </c>
      <c r="AB185" s="174">
        <f>INDEX('Ultima mCF Table'!$B$2:$D$92,MATCH('Ultima (Precision)'!$D$6,'Ultima mCF Table'!$A$2:$A$92,0),MATCH('Ultima (Precision)'!$E185,'Ultima mCF Table'!$B$1:$D$1,0))*($F185*AB$11)</f>
        <v>2637.5</v>
      </c>
      <c r="AC185" s="174">
        <f>INDEX('Ultima mCF Table'!$B$2:$D$92,MATCH('Ultima (Precision)'!$D$6,'Ultima mCF Table'!$A$2:$A$92,0),MATCH('Ultima (Precision)'!$E185,'Ultima mCF Table'!$B$1:$D$1,0))*($F185*AC$11)</f>
        <v>2743</v>
      </c>
      <c r="AD185" s="178">
        <f>INDEX('Ultima mCF Table'!$B$2:$D$92,MATCH('Ultima (Precision)'!$D$6,'Ultima mCF Table'!$A$2:$A$92,0),MATCH('Ultima (Precision)'!$E185,'Ultima mCF Table'!$B$1:$D$1,0))*($F185*AD$11)</f>
        <v>2848.5</v>
      </c>
    </row>
    <row r="186" spans="1:30" x14ac:dyDescent="0.2">
      <c r="A186" s="351">
        <v>8</v>
      </c>
      <c r="B186" s="351">
        <v>505</v>
      </c>
      <c r="C186" s="351">
        <v>865</v>
      </c>
      <c r="D186" s="351" t="s">
        <v>67</v>
      </c>
      <c r="E186" s="351" t="s">
        <v>72</v>
      </c>
      <c r="F186" s="352">
        <v>1618</v>
      </c>
      <c r="G186" s="353"/>
      <c r="H186" s="177">
        <f>INDEX('Ultima mCF Table'!$B$2:$D$92,MATCH('Ultima (Precision)'!$D$6,'Ultima mCF Table'!$A$2:$A$92,0),MATCH('Ultima (Precision)'!$E186,'Ultima mCF Table'!$B$1:$D$1,0))*($F186*H$11)</f>
        <v>809</v>
      </c>
      <c r="I186" s="174">
        <f>INDEX('Ultima mCF Table'!$B$2:$D$92,MATCH('Ultima (Precision)'!$D$6,'Ultima mCF Table'!$A$2:$A$92,0),MATCH('Ultima (Precision)'!$E186,'Ultima mCF Table'!$B$1:$D$1,0))*($F186*I$11)</f>
        <v>970.8</v>
      </c>
      <c r="J186" s="174">
        <f>INDEX('Ultima mCF Table'!$B$2:$D$92,MATCH('Ultima (Precision)'!$D$6,'Ultima mCF Table'!$A$2:$A$92,0),MATCH('Ultima (Precision)'!$E186,'Ultima mCF Table'!$B$1:$D$1,0))*($F186*J$11)</f>
        <v>1132.5999999999999</v>
      </c>
      <c r="K186" s="174">
        <f>INDEX('Ultima mCF Table'!$B$2:$D$92,MATCH('Ultima (Precision)'!$D$6,'Ultima mCF Table'!$A$2:$A$92,0),MATCH('Ultima (Precision)'!$E186,'Ultima mCF Table'!$B$1:$D$1,0))*($F186*K$11)</f>
        <v>1294.4000000000001</v>
      </c>
      <c r="L186" s="174">
        <f>INDEX('Ultima mCF Table'!$B$2:$D$92,MATCH('Ultima (Precision)'!$D$6,'Ultima mCF Table'!$A$2:$A$92,0),MATCH('Ultima (Precision)'!$E186,'Ultima mCF Table'!$B$1:$D$1,0))*($F186*L$11)</f>
        <v>1456.2</v>
      </c>
      <c r="M186" s="174">
        <f>INDEX('Ultima mCF Table'!$B$2:$D$92,MATCH('Ultima (Precision)'!$D$6,'Ultima mCF Table'!$A$2:$A$92,0),MATCH('Ultima (Precision)'!$E186,'Ultima mCF Table'!$B$1:$D$1,0))*($F186*M$11)</f>
        <v>1618</v>
      </c>
      <c r="N186" s="174">
        <f>INDEX('Ultima mCF Table'!$B$2:$D$92,MATCH('Ultima (Precision)'!$D$6,'Ultima mCF Table'!$A$2:$A$92,0),MATCH('Ultima (Precision)'!$E186,'Ultima mCF Table'!$B$1:$D$1,0))*($F186*N$11)</f>
        <v>1779.8000000000002</v>
      </c>
      <c r="O186" s="174">
        <f>INDEX('Ultima mCF Table'!$B$2:$D$92,MATCH('Ultima (Precision)'!$D$6,'Ultima mCF Table'!$A$2:$A$92,0),MATCH('Ultima (Precision)'!$E186,'Ultima mCF Table'!$B$1:$D$1,0))*($F186*O$11)</f>
        <v>1941.6</v>
      </c>
      <c r="P186" s="174">
        <f>INDEX('Ultima mCF Table'!$B$2:$D$92,MATCH('Ultima (Precision)'!$D$6,'Ultima mCF Table'!$A$2:$A$92,0),MATCH('Ultima (Precision)'!$E186,'Ultima mCF Table'!$B$1:$D$1,0))*($F186*P$11)</f>
        <v>2103.4</v>
      </c>
      <c r="Q186" s="174">
        <f>INDEX('Ultima mCF Table'!$B$2:$D$92,MATCH('Ultima (Precision)'!$D$6,'Ultima mCF Table'!$A$2:$A$92,0),MATCH('Ultima (Precision)'!$E186,'Ultima mCF Table'!$B$1:$D$1,0))*($F186*Q$11)</f>
        <v>2265.1999999999998</v>
      </c>
      <c r="R186" s="174">
        <f>INDEX('Ultima mCF Table'!$B$2:$D$92,MATCH('Ultima (Precision)'!$D$6,'Ultima mCF Table'!$A$2:$A$92,0),MATCH('Ultima (Precision)'!$E186,'Ultima mCF Table'!$B$1:$D$1,0))*($F186*R$11)</f>
        <v>2427</v>
      </c>
      <c r="S186" s="174">
        <f>INDEX('Ultima mCF Table'!$B$2:$D$92,MATCH('Ultima (Precision)'!$D$6,'Ultima mCF Table'!$A$2:$A$92,0),MATCH('Ultima (Precision)'!$E186,'Ultima mCF Table'!$B$1:$D$1,0))*($F186*S$11)</f>
        <v>2588.8000000000002</v>
      </c>
      <c r="T186" s="174">
        <f>INDEX('Ultima mCF Table'!$B$2:$D$92,MATCH('Ultima (Precision)'!$D$6,'Ultima mCF Table'!$A$2:$A$92,0),MATCH('Ultima (Precision)'!$E186,'Ultima mCF Table'!$B$1:$D$1,0))*($F186*T$11)</f>
        <v>2750.6</v>
      </c>
      <c r="U186" s="174">
        <f>INDEX('Ultima mCF Table'!$B$2:$D$92,MATCH('Ultima (Precision)'!$D$6,'Ultima mCF Table'!$A$2:$A$92,0),MATCH('Ultima (Precision)'!$E186,'Ultima mCF Table'!$B$1:$D$1,0))*($F186*U$11)</f>
        <v>2912.4</v>
      </c>
      <c r="V186" s="174">
        <f>INDEX('Ultima mCF Table'!$B$2:$D$92,MATCH('Ultima (Precision)'!$D$6,'Ultima mCF Table'!$A$2:$A$92,0),MATCH('Ultima (Precision)'!$E186,'Ultima mCF Table'!$B$1:$D$1,0))*($F186*V$11)</f>
        <v>3074.2</v>
      </c>
      <c r="W186" s="174">
        <f>INDEX('Ultima mCF Table'!$B$2:$D$92,MATCH('Ultima (Precision)'!$D$6,'Ultima mCF Table'!$A$2:$A$92,0),MATCH('Ultima (Precision)'!$E186,'Ultima mCF Table'!$B$1:$D$1,0))*($F186*W$11)</f>
        <v>3236</v>
      </c>
      <c r="X186" s="174">
        <f>INDEX('Ultima mCF Table'!$B$2:$D$92,MATCH('Ultima (Precision)'!$D$6,'Ultima mCF Table'!$A$2:$A$92,0),MATCH('Ultima (Precision)'!$E186,'Ultima mCF Table'!$B$1:$D$1,0))*($F186*X$11)</f>
        <v>3397.8</v>
      </c>
      <c r="Y186" s="174">
        <f>INDEX('Ultima mCF Table'!$B$2:$D$92,MATCH('Ultima (Precision)'!$D$6,'Ultima mCF Table'!$A$2:$A$92,0),MATCH('Ultima (Precision)'!$E186,'Ultima mCF Table'!$B$1:$D$1,0))*($F186*Y$11)</f>
        <v>3559.6000000000004</v>
      </c>
      <c r="Z186" s="174">
        <f>INDEX('Ultima mCF Table'!$B$2:$D$92,MATCH('Ultima (Precision)'!$D$6,'Ultima mCF Table'!$A$2:$A$92,0),MATCH('Ultima (Precision)'!$E186,'Ultima mCF Table'!$B$1:$D$1,0))*($F186*Z$11)</f>
        <v>3721.3999999999996</v>
      </c>
      <c r="AA186" s="174">
        <f>INDEX('Ultima mCF Table'!$B$2:$D$92,MATCH('Ultima (Precision)'!$D$6,'Ultima mCF Table'!$A$2:$A$92,0),MATCH('Ultima (Precision)'!$E186,'Ultima mCF Table'!$B$1:$D$1,0))*($F186*AA$11)</f>
        <v>3883.2</v>
      </c>
      <c r="AB186" s="174">
        <f>INDEX('Ultima mCF Table'!$B$2:$D$92,MATCH('Ultima (Precision)'!$D$6,'Ultima mCF Table'!$A$2:$A$92,0),MATCH('Ultima (Precision)'!$E186,'Ultima mCF Table'!$B$1:$D$1,0))*($F186*AB$11)</f>
        <v>4045</v>
      </c>
      <c r="AC186" s="174">
        <f>INDEX('Ultima mCF Table'!$B$2:$D$92,MATCH('Ultima (Precision)'!$D$6,'Ultima mCF Table'!$A$2:$A$92,0),MATCH('Ultima (Precision)'!$E186,'Ultima mCF Table'!$B$1:$D$1,0))*($F186*AC$11)</f>
        <v>4206.8</v>
      </c>
      <c r="AD186" s="178">
        <f>INDEX('Ultima mCF Table'!$B$2:$D$92,MATCH('Ultima (Precision)'!$D$6,'Ultima mCF Table'!$A$2:$A$92,0),MATCH('Ultima (Precision)'!$E186,'Ultima mCF Table'!$B$1:$D$1,0))*($F186*AD$11)</f>
        <v>4368.6000000000004</v>
      </c>
    </row>
    <row r="187" spans="1:30" x14ac:dyDescent="0.2">
      <c r="A187" s="351">
        <v>8</v>
      </c>
      <c r="B187" s="351">
        <v>505</v>
      </c>
      <c r="C187" s="351">
        <v>865</v>
      </c>
      <c r="D187" s="351" t="s">
        <v>68</v>
      </c>
      <c r="E187" s="351" t="s">
        <v>72</v>
      </c>
      <c r="F187" s="352">
        <v>2109</v>
      </c>
      <c r="G187" s="353"/>
      <c r="H187" s="177">
        <f>INDEX('Ultima mCF Table'!$B$2:$D$92,MATCH('Ultima (Precision)'!$D$6,'Ultima mCF Table'!$A$2:$A$92,0),MATCH('Ultima (Precision)'!$E187,'Ultima mCF Table'!$B$1:$D$1,0))*($F187*H$11)</f>
        <v>1054.5</v>
      </c>
      <c r="I187" s="174">
        <f>INDEX('Ultima mCF Table'!$B$2:$D$92,MATCH('Ultima (Precision)'!$D$6,'Ultima mCF Table'!$A$2:$A$92,0),MATCH('Ultima (Precision)'!$E187,'Ultima mCF Table'!$B$1:$D$1,0))*($F187*I$11)</f>
        <v>1265.3999999999999</v>
      </c>
      <c r="J187" s="174">
        <f>INDEX('Ultima mCF Table'!$B$2:$D$92,MATCH('Ultima (Precision)'!$D$6,'Ultima mCF Table'!$A$2:$A$92,0),MATCH('Ultima (Precision)'!$E187,'Ultima mCF Table'!$B$1:$D$1,0))*($F187*J$11)</f>
        <v>1476.3</v>
      </c>
      <c r="K187" s="174">
        <f>INDEX('Ultima mCF Table'!$B$2:$D$92,MATCH('Ultima (Precision)'!$D$6,'Ultima mCF Table'!$A$2:$A$92,0),MATCH('Ultima (Precision)'!$E187,'Ultima mCF Table'!$B$1:$D$1,0))*($F187*K$11)</f>
        <v>1687.2</v>
      </c>
      <c r="L187" s="174">
        <f>INDEX('Ultima mCF Table'!$B$2:$D$92,MATCH('Ultima (Precision)'!$D$6,'Ultima mCF Table'!$A$2:$A$92,0),MATCH('Ultima (Precision)'!$E187,'Ultima mCF Table'!$B$1:$D$1,0))*($F187*L$11)</f>
        <v>1898.1000000000001</v>
      </c>
      <c r="M187" s="174">
        <f>INDEX('Ultima mCF Table'!$B$2:$D$92,MATCH('Ultima (Precision)'!$D$6,'Ultima mCF Table'!$A$2:$A$92,0),MATCH('Ultima (Precision)'!$E187,'Ultima mCF Table'!$B$1:$D$1,0))*($F187*M$11)</f>
        <v>2109</v>
      </c>
      <c r="N187" s="174">
        <f>INDEX('Ultima mCF Table'!$B$2:$D$92,MATCH('Ultima (Precision)'!$D$6,'Ultima mCF Table'!$A$2:$A$92,0),MATCH('Ultima (Precision)'!$E187,'Ultima mCF Table'!$B$1:$D$1,0))*($F187*N$11)</f>
        <v>2319.9</v>
      </c>
      <c r="O187" s="174">
        <f>INDEX('Ultima mCF Table'!$B$2:$D$92,MATCH('Ultima (Precision)'!$D$6,'Ultima mCF Table'!$A$2:$A$92,0),MATCH('Ultima (Precision)'!$E187,'Ultima mCF Table'!$B$1:$D$1,0))*($F187*O$11)</f>
        <v>2530.7999999999997</v>
      </c>
      <c r="P187" s="174">
        <f>INDEX('Ultima mCF Table'!$B$2:$D$92,MATCH('Ultima (Precision)'!$D$6,'Ultima mCF Table'!$A$2:$A$92,0),MATCH('Ultima (Precision)'!$E187,'Ultima mCF Table'!$B$1:$D$1,0))*($F187*P$11)</f>
        <v>2741.7000000000003</v>
      </c>
      <c r="Q187" s="174">
        <f>INDEX('Ultima mCF Table'!$B$2:$D$92,MATCH('Ultima (Precision)'!$D$6,'Ultima mCF Table'!$A$2:$A$92,0),MATCH('Ultima (Precision)'!$E187,'Ultima mCF Table'!$B$1:$D$1,0))*($F187*Q$11)</f>
        <v>2952.6</v>
      </c>
      <c r="R187" s="174">
        <f>INDEX('Ultima mCF Table'!$B$2:$D$92,MATCH('Ultima (Precision)'!$D$6,'Ultima mCF Table'!$A$2:$A$92,0),MATCH('Ultima (Precision)'!$E187,'Ultima mCF Table'!$B$1:$D$1,0))*($F187*R$11)</f>
        <v>3163.5</v>
      </c>
      <c r="S187" s="174">
        <f>INDEX('Ultima mCF Table'!$B$2:$D$92,MATCH('Ultima (Precision)'!$D$6,'Ultima mCF Table'!$A$2:$A$92,0),MATCH('Ultima (Precision)'!$E187,'Ultima mCF Table'!$B$1:$D$1,0))*($F187*S$11)</f>
        <v>3374.4</v>
      </c>
      <c r="T187" s="174">
        <f>INDEX('Ultima mCF Table'!$B$2:$D$92,MATCH('Ultima (Precision)'!$D$6,'Ultima mCF Table'!$A$2:$A$92,0),MATCH('Ultima (Precision)'!$E187,'Ultima mCF Table'!$B$1:$D$1,0))*($F187*T$11)</f>
        <v>3585.2999999999997</v>
      </c>
      <c r="U187" s="174">
        <f>INDEX('Ultima mCF Table'!$B$2:$D$92,MATCH('Ultima (Precision)'!$D$6,'Ultima mCF Table'!$A$2:$A$92,0),MATCH('Ultima (Precision)'!$E187,'Ultima mCF Table'!$B$1:$D$1,0))*($F187*U$11)</f>
        <v>3796.2000000000003</v>
      </c>
      <c r="V187" s="174">
        <f>INDEX('Ultima mCF Table'!$B$2:$D$92,MATCH('Ultima (Precision)'!$D$6,'Ultima mCF Table'!$A$2:$A$92,0),MATCH('Ultima (Precision)'!$E187,'Ultima mCF Table'!$B$1:$D$1,0))*($F187*V$11)</f>
        <v>4007.1</v>
      </c>
      <c r="W187" s="174">
        <f>INDEX('Ultima mCF Table'!$B$2:$D$92,MATCH('Ultima (Precision)'!$D$6,'Ultima mCF Table'!$A$2:$A$92,0),MATCH('Ultima (Precision)'!$E187,'Ultima mCF Table'!$B$1:$D$1,0))*($F187*W$11)</f>
        <v>4218</v>
      </c>
      <c r="X187" s="174">
        <f>INDEX('Ultima mCF Table'!$B$2:$D$92,MATCH('Ultima (Precision)'!$D$6,'Ultima mCF Table'!$A$2:$A$92,0),MATCH('Ultima (Precision)'!$E187,'Ultima mCF Table'!$B$1:$D$1,0))*($F187*X$11)</f>
        <v>4428.9000000000005</v>
      </c>
      <c r="Y187" s="174">
        <f>INDEX('Ultima mCF Table'!$B$2:$D$92,MATCH('Ultima (Precision)'!$D$6,'Ultima mCF Table'!$A$2:$A$92,0),MATCH('Ultima (Precision)'!$E187,'Ultima mCF Table'!$B$1:$D$1,0))*($F187*Y$11)</f>
        <v>4639.8</v>
      </c>
      <c r="Z187" s="174">
        <f>INDEX('Ultima mCF Table'!$B$2:$D$92,MATCH('Ultima (Precision)'!$D$6,'Ultima mCF Table'!$A$2:$A$92,0),MATCH('Ultima (Precision)'!$E187,'Ultima mCF Table'!$B$1:$D$1,0))*($F187*Z$11)</f>
        <v>4850.7</v>
      </c>
      <c r="AA187" s="174">
        <f>INDEX('Ultima mCF Table'!$B$2:$D$92,MATCH('Ultima (Precision)'!$D$6,'Ultima mCF Table'!$A$2:$A$92,0),MATCH('Ultima (Precision)'!$E187,'Ultima mCF Table'!$B$1:$D$1,0))*($F187*AA$11)</f>
        <v>5061.5999999999995</v>
      </c>
      <c r="AB187" s="174">
        <f>INDEX('Ultima mCF Table'!$B$2:$D$92,MATCH('Ultima (Precision)'!$D$6,'Ultima mCF Table'!$A$2:$A$92,0),MATCH('Ultima (Precision)'!$E187,'Ultima mCF Table'!$B$1:$D$1,0))*($F187*AB$11)</f>
        <v>5272.5</v>
      </c>
      <c r="AC187" s="174">
        <f>INDEX('Ultima mCF Table'!$B$2:$D$92,MATCH('Ultima (Precision)'!$D$6,'Ultima mCF Table'!$A$2:$A$92,0),MATCH('Ultima (Precision)'!$E187,'Ultima mCF Table'!$B$1:$D$1,0))*($F187*AC$11)</f>
        <v>5483.4000000000005</v>
      </c>
      <c r="AD187" s="178">
        <f>INDEX('Ultima mCF Table'!$B$2:$D$92,MATCH('Ultima (Precision)'!$D$6,'Ultima mCF Table'!$A$2:$A$92,0),MATCH('Ultima (Precision)'!$E187,'Ultima mCF Table'!$B$1:$D$1,0))*($F187*AD$11)</f>
        <v>5694.3</v>
      </c>
    </row>
    <row r="188" spans="1:30" x14ac:dyDescent="0.2">
      <c r="A188" s="351">
        <v>8</v>
      </c>
      <c r="B188" s="351">
        <v>578</v>
      </c>
      <c r="C188" s="351">
        <v>935</v>
      </c>
      <c r="D188" s="351" t="s">
        <v>65</v>
      </c>
      <c r="E188" s="351" t="s">
        <v>72</v>
      </c>
      <c r="F188" s="352">
        <v>931</v>
      </c>
      <c r="G188" s="353"/>
      <c r="H188" s="177">
        <f>INDEX('Ultima mCF Table'!$B$2:$D$92,MATCH('Ultima (Precision)'!$D$6,'Ultima mCF Table'!$A$2:$A$92,0),MATCH('Ultima (Precision)'!$E188,'Ultima mCF Table'!$B$1:$D$1,0))*($F188*H$11)</f>
        <v>465.5</v>
      </c>
      <c r="I188" s="174">
        <f>INDEX('Ultima mCF Table'!$B$2:$D$92,MATCH('Ultima (Precision)'!$D$6,'Ultima mCF Table'!$A$2:$A$92,0),MATCH('Ultima (Precision)'!$E188,'Ultima mCF Table'!$B$1:$D$1,0))*($F188*I$11)</f>
        <v>558.6</v>
      </c>
      <c r="J188" s="174">
        <f>INDEX('Ultima mCF Table'!$B$2:$D$92,MATCH('Ultima (Precision)'!$D$6,'Ultima mCF Table'!$A$2:$A$92,0),MATCH('Ultima (Precision)'!$E188,'Ultima mCF Table'!$B$1:$D$1,0))*($F188*J$11)</f>
        <v>651.69999999999993</v>
      </c>
      <c r="K188" s="174">
        <f>INDEX('Ultima mCF Table'!$B$2:$D$92,MATCH('Ultima (Precision)'!$D$6,'Ultima mCF Table'!$A$2:$A$92,0),MATCH('Ultima (Precision)'!$E188,'Ultima mCF Table'!$B$1:$D$1,0))*($F188*K$11)</f>
        <v>744.80000000000007</v>
      </c>
      <c r="L188" s="174">
        <f>INDEX('Ultima mCF Table'!$B$2:$D$92,MATCH('Ultima (Precision)'!$D$6,'Ultima mCF Table'!$A$2:$A$92,0),MATCH('Ultima (Precision)'!$E188,'Ultima mCF Table'!$B$1:$D$1,0))*($F188*L$11)</f>
        <v>837.9</v>
      </c>
      <c r="M188" s="174">
        <f>INDEX('Ultima mCF Table'!$B$2:$D$92,MATCH('Ultima (Precision)'!$D$6,'Ultima mCF Table'!$A$2:$A$92,0),MATCH('Ultima (Precision)'!$E188,'Ultima mCF Table'!$B$1:$D$1,0))*($F188*M$11)</f>
        <v>931</v>
      </c>
      <c r="N188" s="174">
        <f>INDEX('Ultima mCF Table'!$B$2:$D$92,MATCH('Ultima (Precision)'!$D$6,'Ultima mCF Table'!$A$2:$A$92,0),MATCH('Ultima (Precision)'!$E188,'Ultima mCF Table'!$B$1:$D$1,0))*($F188*N$11)</f>
        <v>1024.1000000000001</v>
      </c>
      <c r="O188" s="174">
        <f>INDEX('Ultima mCF Table'!$B$2:$D$92,MATCH('Ultima (Precision)'!$D$6,'Ultima mCF Table'!$A$2:$A$92,0),MATCH('Ultima (Precision)'!$E188,'Ultima mCF Table'!$B$1:$D$1,0))*($F188*O$11)</f>
        <v>1117.2</v>
      </c>
      <c r="P188" s="174">
        <f>INDEX('Ultima mCF Table'!$B$2:$D$92,MATCH('Ultima (Precision)'!$D$6,'Ultima mCF Table'!$A$2:$A$92,0),MATCH('Ultima (Precision)'!$E188,'Ultima mCF Table'!$B$1:$D$1,0))*($F188*P$11)</f>
        <v>1210.3</v>
      </c>
      <c r="Q188" s="174">
        <f>INDEX('Ultima mCF Table'!$B$2:$D$92,MATCH('Ultima (Precision)'!$D$6,'Ultima mCF Table'!$A$2:$A$92,0),MATCH('Ultima (Precision)'!$E188,'Ultima mCF Table'!$B$1:$D$1,0))*($F188*Q$11)</f>
        <v>1303.3999999999999</v>
      </c>
      <c r="R188" s="174">
        <f>INDEX('Ultima mCF Table'!$B$2:$D$92,MATCH('Ultima (Precision)'!$D$6,'Ultima mCF Table'!$A$2:$A$92,0),MATCH('Ultima (Precision)'!$E188,'Ultima mCF Table'!$B$1:$D$1,0))*($F188*R$11)</f>
        <v>1396.5</v>
      </c>
      <c r="S188" s="174">
        <f>INDEX('Ultima mCF Table'!$B$2:$D$92,MATCH('Ultima (Precision)'!$D$6,'Ultima mCF Table'!$A$2:$A$92,0),MATCH('Ultima (Precision)'!$E188,'Ultima mCF Table'!$B$1:$D$1,0))*($F188*S$11)</f>
        <v>1489.6000000000001</v>
      </c>
      <c r="T188" s="174">
        <f>INDEX('Ultima mCF Table'!$B$2:$D$92,MATCH('Ultima (Precision)'!$D$6,'Ultima mCF Table'!$A$2:$A$92,0),MATCH('Ultima (Precision)'!$E188,'Ultima mCF Table'!$B$1:$D$1,0))*($F188*T$11)</f>
        <v>1582.7</v>
      </c>
      <c r="U188" s="174">
        <f>INDEX('Ultima mCF Table'!$B$2:$D$92,MATCH('Ultima (Precision)'!$D$6,'Ultima mCF Table'!$A$2:$A$92,0),MATCH('Ultima (Precision)'!$E188,'Ultima mCF Table'!$B$1:$D$1,0))*($F188*U$11)</f>
        <v>1675.8</v>
      </c>
      <c r="V188" s="174">
        <f>INDEX('Ultima mCF Table'!$B$2:$D$92,MATCH('Ultima (Precision)'!$D$6,'Ultima mCF Table'!$A$2:$A$92,0),MATCH('Ultima (Precision)'!$E188,'Ultima mCF Table'!$B$1:$D$1,0))*($F188*V$11)</f>
        <v>1768.8999999999999</v>
      </c>
      <c r="W188" s="174">
        <f>INDEX('Ultima mCF Table'!$B$2:$D$92,MATCH('Ultima (Precision)'!$D$6,'Ultima mCF Table'!$A$2:$A$92,0),MATCH('Ultima (Precision)'!$E188,'Ultima mCF Table'!$B$1:$D$1,0))*($F188*W$11)</f>
        <v>1862</v>
      </c>
      <c r="X188" s="174">
        <f>INDEX('Ultima mCF Table'!$B$2:$D$92,MATCH('Ultima (Precision)'!$D$6,'Ultima mCF Table'!$A$2:$A$92,0),MATCH('Ultima (Precision)'!$E188,'Ultima mCF Table'!$B$1:$D$1,0))*($F188*X$11)</f>
        <v>1955.1000000000001</v>
      </c>
      <c r="Y188" s="174">
        <f>INDEX('Ultima mCF Table'!$B$2:$D$92,MATCH('Ultima (Precision)'!$D$6,'Ultima mCF Table'!$A$2:$A$92,0),MATCH('Ultima (Precision)'!$E188,'Ultima mCF Table'!$B$1:$D$1,0))*($F188*Y$11)</f>
        <v>2048.2000000000003</v>
      </c>
      <c r="Z188" s="174">
        <f>INDEX('Ultima mCF Table'!$B$2:$D$92,MATCH('Ultima (Precision)'!$D$6,'Ultima mCF Table'!$A$2:$A$92,0),MATCH('Ultima (Precision)'!$E188,'Ultima mCF Table'!$B$1:$D$1,0))*($F188*Z$11)</f>
        <v>2141.2999999999997</v>
      </c>
      <c r="AA188" s="174">
        <f>INDEX('Ultima mCF Table'!$B$2:$D$92,MATCH('Ultima (Precision)'!$D$6,'Ultima mCF Table'!$A$2:$A$92,0),MATCH('Ultima (Precision)'!$E188,'Ultima mCF Table'!$B$1:$D$1,0))*($F188*AA$11)</f>
        <v>2234.4</v>
      </c>
      <c r="AB188" s="174">
        <f>INDEX('Ultima mCF Table'!$B$2:$D$92,MATCH('Ultima (Precision)'!$D$6,'Ultima mCF Table'!$A$2:$A$92,0),MATCH('Ultima (Precision)'!$E188,'Ultima mCF Table'!$B$1:$D$1,0))*($F188*AB$11)</f>
        <v>2327.5</v>
      </c>
      <c r="AC188" s="174">
        <f>INDEX('Ultima mCF Table'!$B$2:$D$92,MATCH('Ultima (Precision)'!$D$6,'Ultima mCF Table'!$A$2:$A$92,0),MATCH('Ultima (Precision)'!$E188,'Ultima mCF Table'!$B$1:$D$1,0))*($F188*AC$11)</f>
        <v>2420.6</v>
      </c>
      <c r="AD188" s="178">
        <f>INDEX('Ultima mCF Table'!$B$2:$D$92,MATCH('Ultima (Precision)'!$D$6,'Ultima mCF Table'!$A$2:$A$92,0),MATCH('Ultima (Precision)'!$E188,'Ultima mCF Table'!$B$1:$D$1,0))*($F188*AD$11)</f>
        <v>2513.7000000000003</v>
      </c>
    </row>
    <row r="189" spans="1:30" x14ac:dyDescent="0.2">
      <c r="A189" s="351">
        <v>8</v>
      </c>
      <c r="B189" s="351">
        <v>578</v>
      </c>
      <c r="C189" s="351">
        <v>935</v>
      </c>
      <c r="D189" s="351" t="s">
        <v>66</v>
      </c>
      <c r="E189" s="351" t="s">
        <v>72</v>
      </c>
      <c r="F189" s="352">
        <v>1170</v>
      </c>
      <c r="G189" s="353"/>
      <c r="H189" s="177">
        <f>INDEX('Ultima mCF Table'!$B$2:$D$92,MATCH('Ultima (Precision)'!$D$6,'Ultima mCF Table'!$A$2:$A$92,0),MATCH('Ultima (Precision)'!$E189,'Ultima mCF Table'!$B$1:$D$1,0))*($F189*H$11)</f>
        <v>585</v>
      </c>
      <c r="I189" s="174">
        <f>INDEX('Ultima mCF Table'!$B$2:$D$92,MATCH('Ultima (Precision)'!$D$6,'Ultima mCF Table'!$A$2:$A$92,0),MATCH('Ultima (Precision)'!$E189,'Ultima mCF Table'!$B$1:$D$1,0))*($F189*I$11)</f>
        <v>702</v>
      </c>
      <c r="J189" s="174">
        <f>INDEX('Ultima mCF Table'!$B$2:$D$92,MATCH('Ultima (Precision)'!$D$6,'Ultima mCF Table'!$A$2:$A$92,0),MATCH('Ultima (Precision)'!$E189,'Ultima mCF Table'!$B$1:$D$1,0))*($F189*J$11)</f>
        <v>819</v>
      </c>
      <c r="K189" s="174">
        <f>INDEX('Ultima mCF Table'!$B$2:$D$92,MATCH('Ultima (Precision)'!$D$6,'Ultima mCF Table'!$A$2:$A$92,0),MATCH('Ultima (Precision)'!$E189,'Ultima mCF Table'!$B$1:$D$1,0))*($F189*K$11)</f>
        <v>936</v>
      </c>
      <c r="L189" s="174">
        <f>INDEX('Ultima mCF Table'!$B$2:$D$92,MATCH('Ultima (Precision)'!$D$6,'Ultima mCF Table'!$A$2:$A$92,0),MATCH('Ultima (Precision)'!$E189,'Ultima mCF Table'!$B$1:$D$1,0))*($F189*L$11)</f>
        <v>1053</v>
      </c>
      <c r="M189" s="174">
        <f>INDEX('Ultima mCF Table'!$B$2:$D$92,MATCH('Ultima (Precision)'!$D$6,'Ultima mCF Table'!$A$2:$A$92,0),MATCH('Ultima (Precision)'!$E189,'Ultima mCF Table'!$B$1:$D$1,0))*($F189*M$11)</f>
        <v>1170</v>
      </c>
      <c r="N189" s="174">
        <f>INDEX('Ultima mCF Table'!$B$2:$D$92,MATCH('Ultima (Precision)'!$D$6,'Ultima mCF Table'!$A$2:$A$92,0),MATCH('Ultima (Precision)'!$E189,'Ultima mCF Table'!$B$1:$D$1,0))*($F189*N$11)</f>
        <v>1287</v>
      </c>
      <c r="O189" s="174">
        <f>INDEX('Ultima mCF Table'!$B$2:$D$92,MATCH('Ultima (Precision)'!$D$6,'Ultima mCF Table'!$A$2:$A$92,0),MATCH('Ultima (Precision)'!$E189,'Ultima mCF Table'!$B$1:$D$1,0))*($F189*O$11)</f>
        <v>1404</v>
      </c>
      <c r="P189" s="174">
        <f>INDEX('Ultima mCF Table'!$B$2:$D$92,MATCH('Ultima (Precision)'!$D$6,'Ultima mCF Table'!$A$2:$A$92,0),MATCH('Ultima (Precision)'!$E189,'Ultima mCF Table'!$B$1:$D$1,0))*($F189*P$11)</f>
        <v>1521</v>
      </c>
      <c r="Q189" s="174">
        <f>INDEX('Ultima mCF Table'!$B$2:$D$92,MATCH('Ultima (Precision)'!$D$6,'Ultima mCF Table'!$A$2:$A$92,0),MATCH('Ultima (Precision)'!$E189,'Ultima mCF Table'!$B$1:$D$1,0))*($F189*Q$11)</f>
        <v>1638</v>
      </c>
      <c r="R189" s="174">
        <f>INDEX('Ultima mCF Table'!$B$2:$D$92,MATCH('Ultima (Precision)'!$D$6,'Ultima mCF Table'!$A$2:$A$92,0),MATCH('Ultima (Precision)'!$E189,'Ultima mCF Table'!$B$1:$D$1,0))*($F189*R$11)</f>
        <v>1755</v>
      </c>
      <c r="S189" s="174">
        <f>INDEX('Ultima mCF Table'!$B$2:$D$92,MATCH('Ultima (Precision)'!$D$6,'Ultima mCF Table'!$A$2:$A$92,0),MATCH('Ultima (Precision)'!$E189,'Ultima mCF Table'!$B$1:$D$1,0))*($F189*S$11)</f>
        <v>1872</v>
      </c>
      <c r="T189" s="174">
        <f>INDEX('Ultima mCF Table'!$B$2:$D$92,MATCH('Ultima (Precision)'!$D$6,'Ultima mCF Table'!$A$2:$A$92,0),MATCH('Ultima (Precision)'!$E189,'Ultima mCF Table'!$B$1:$D$1,0))*($F189*T$11)</f>
        <v>1989</v>
      </c>
      <c r="U189" s="174">
        <f>INDEX('Ultima mCF Table'!$B$2:$D$92,MATCH('Ultima (Precision)'!$D$6,'Ultima mCF Table'!$A$2:$A$92,0),MATCH('Ultima (Precision)'!$E189,'Ultima mCF Table'!$B$1:$D$1,0))*($F189*U$11)</f>
        <v>2106</v>
      </c>
      <c r="V189" s="174">
        <f>INDEX('Ultima mCF Table'!$B$2:$D$92,MATCH('Ultima (Precision)'!$D$6,'Ultima mCF Table'!$A$2:$A$92,0),MATCH('Ultima (Precision)'!$E189,'Ultima mCF Table'!$B$1:$D$1,0))*($F189*V$11)</f>
        <v>2223</v>
      </c>
      <c r="W189" s="174">
        <f>INDEX('Ultima mCF Table'!$B$2:$D$92,MATCH('Ultima (Precision)'!$D$6,'Ultima mCF Table'!$A$2:$A$92,0),MATCH('Ultima (Precision)'!$E189,'Ultima mCF Table'!$B$1:$D$1,0))*($F189*W$11)</f>
        <v>2340</v>
      </c>
      <c r="X189" s="174">
        <f>INDEX('Ultima mCF Table'!$B$2:$D$92,MATCH('Ultima (Precision)'!$D$6,'Ultima mCF Table'!$A$2:$A$92,0),MATCH('Ultima (Precision)'!$E189,'Ultima mCF Table'!$B$1:$D$1,0))*($F189*X$11)</f>
        <v>2457</v>
      </c>
      <c r="Y189" s="174">
        <f>INDEX('Ultima mCF Table'!$B$2:$D$92,MATCH('Ultima (Precision)'!$D$6,'Ultima mCF Table'!$A$2:$A$92,0),MATCH('Ultima (Precision)'!$E189,'Ultima mCF Table'!$B$1:$D$1,0))*($F189*Y$11)</f>
        <v>2574</v>
      </c>
      <c r="Z189" s="174">
        <f>INDEX('Ultima mCF Table'!$B$2:$D$92,MATCH('Ultima (Precision)'!$D$6,'Ultima mCF Table'!$A$2:$A$92,0),MATCH('Ultima (Precision)'!$E189,'Ultima mCF Table'!$B$1:$D$1,0))*($F189*Z$11)</f>
        <v>2691</v>
      </c>
      <c r="AA189" s="174">
        <f>INDEX('Ultima mCF Table'!$B$2:$D$92,MATCH('Ultima (Precision)'!$D$6,'Ultima mCF Table'!$A$2:$A$92,0),MATCH('Ultima (Precision)'!$E189,'Ultima mCF Table'!$B$1:$D$1,0))*($F189*AA$11)</f>
        <v>2808</v>
      </c>
      <c r="AB189" s="174">
        <f>INDEX('Ultima mCF Table'!$B$2:$D$92,MATCH('Ultima (Precision)'!$D$6,'Ultima mCF Table'!$A$2:$A$92,0),MATCH('Ultima (Precision)'!$E189,'Ultima mCF Table'!$B$1:$D$1,0))*($F189*AB$11)</f>
        <v>2925</v>
      </c>
      <c r="AC189" s="174">
        <f>INDEX('Ultima mCF Table'!$B$2:$D$92,MATCH('Ultima (Precision)'!$D$6,'Ultima mCF Table'!$A$2:$A$92,0),MATCH('Ultima (Precision)'!$E189,'Ultima mCF Table'!$B$1:$D$1,0))*($F189*AC$11)</f>
        <v>3042</v>
      </c>
      <c r="AD189" s="178">
        <f>INDEX('Ultima mCF Table'!$B$2:$D$92,MATCH('Ultima (Precision)'!$D$6,'Ultima mCF Table'!$A$2:$A$92,0),MATCH('Ultima (Precision)'!$E189,'Ultima mCF Table'!$B$1:$D$1,0))*($F189*AD$11)</f>
        <v>3159</v>
      </c>
    </row>
    <row r="190" spans="1:30" x14ac:dyDescent="0.2">
      <c r="A190" s="351">
        <v>8</v>
      </c>
      <c r="B190" s="351">
        <v>578</v>
      </c>
      <c r="C190" s="351">
        <v>935</v>
      </c>
      <c r="D190" s="351" t="s">
        <v>67</v>
      </c>
      <c r="E190" s="351" t="s">
        <v>72</v>
      </c>
      <c r="F190" s="352">
        <v>1793</v>
      </c>
      <c r="G190" s="353"/>
      <c r="H190" s="177">
        <f>INDEX('Ultima mCF Table'!$B$2:$D$92,MATCH('Ultima (Precision)'!$D$6,'Ultima mCF Table'!$A$2:$A$92,0),MATCH('Ultima (Precision)'!$E190,'Ultima mCF Table'!$B$1:$D$1,0))*($F190*H$11)</f>
        <v>896.5</v>
      </c>
      <c r="I190" s="174">
        <f>INDEX('Ultima mCF Table'!$B$2:$D$92,MATCH('Ultima (Precision)'!$D$6,'Ultima mCF Table'!$A$2:$A$92,0),MATCH('Ultima (Precision)'!$E190,'Ultima mCF Table'!$B$1:$D$1,0))*($F190*I$11)</f>
        <v>1075.8</v>
      </c>
      <c r="J190" s="174">
        <f>INDEX('Ultima mCF Table'!$B$2:$D$92,MATCH('Ultima (Precision)'!$D$6,'Ultima mCF Table'!$A$2:$A$92,0),MATCH('Ultima (Precision)'!$E190,'Ultima mCF Table'!$B$1:$D$1,0))*($F190*J$11)</f>
        <v>1255.0999999999999</v>
      </c>
      <c r="K190" s="174">
        <f>INDEX('Ultima mCF Table'!$B$2:$D$92,MATCH('Ultima (Precision)'!$D$6,'Ultima mCF Table'!$A$2:$A$92,0),MATCH('Ultima (Precision)'!$E190,'Ultima mCF Table'!$B$1:$D$1,0))*($F190*K$11)</f>
        <v>1434.4</v>
      </c>
      <c r="L190" s="174">
        <f>INDEX('Ultima mCF Table'!$B$2:$D$92,MATCH('Ultima (Precision)'!$D$6,'Ultima mCF Table'!$A$2:$A$92,0),MATCH('Ultima (Precision)'!$E190,'Ultima mCF Table'!$B$1:$D$1,0))*($F190*L$11)</f>
        <v>1613.7</v>
      </c>
      <c r="M190" s="174">
        <f>INDEX('Ultima mCF Table'!$B$2:$D$92,MATCH('Ultima (Precision)'!$D$6,'Ultima mCF Table'!$A$2:$A$92,0),MATCH('Ultima (Precision)'!$E190,'Ultima mCF Table'!$B$1:$D$1,0))*($F190*M$11)</f>
        <v>1793</v>
      </c>
      <c r="N190" s="174">
        <f>INDEX('Ultima mCF Table'!$B$2:$D$92,MATCH('Ultima (Precision)'!$D$6,'Ultima mCF Table'!$A$2:$A$92,0),MATCH('Ultima (Precision)'!$E190,'Ultima mCF Table'!$B$1:$D$1,0))*($F190*N$11)</f>
        <v>1972.3000000000002</v>
      </c>
      <c r="O190" s="174">
        <f>INDEX('Ultima mCF Table'!$B$2:$D$92,MATCH('Ultima (Precision)'!$D$6,'Ultima mCF Table'!$A$2:$A$92,0),MATCH('Ultima (Precision)'!$E190,'Ultima mCF Table'!$B$1:$D$1,0))*($F190*O$11)</f>
        <v>2151.6</v>
      </c>
      <c r="P190" s="174">
        <f>INDEX('Ultima mCF Table'!$B$2:$D$92,MATCH('Ultima (Precision)'!$D$6,'Ultima mCF Table'!$A$2:$A$92,0),MATCH('Ultima (Precision)'!$E190,'Ultima mCF Table'!$B$1:$D$1,0))*($F190*P$11)</f>
        <v>2330.9</v>
      </c>
      <c r="Q190" s="174">
        <f>INDEX('Ultima mCF Table'!$B$2:$D$92,MATCH('Ultima (Precision)'!$D$6,'Ultima mCF Table'!$A$2:$A$92,0),MATCH('Ultima (Precision)'!$E190,'Ultima mCF Table'!$B$1:$D$1,0))*($F190*Q$11)</f>
        <v>2510.1999999999998</v>
      </c>
      <c r="R190" s="174">
        <f>INDEX('Ultima mCF Table'!$B$2:$D$92,MATCH('Ultima (Precision)'!$D$6,'Ultima mCF Table'!$A$2:$A$92,0),MATCH('Ultima (Precision)'!$E190,'Ultima mCF Table'!$B$1:$D$1,0))*($F190*R$11)</f>
        <v>2689.5</v>
      </c>
      <c r="S190" s="174">
        <f>INDEX('Ultima mCF Table'!$B$2:$D$92,MATCH('Ultima (Precision)'!$D$6,'Ultima mCF Table'!$A$2:$A$92,0),MATCH('Ultima (Precision)'!$E190,'Ultima mCF Table'!$B$1:$D$1,0))*($F190*S$11)</f>
        <v>2868.8</v>
      </c>
      <c r="T190" s="174">
        <f>INDEX('Ultima mCF Table'!$B$2:$D$92,MATCH('Ultima (Precision)'!$D$6,'Ultima mCF Table'!$A$2:$A$92,0),MATCH('Ultima (Precision)'!$E190,'Ultima mCF Table'!$B$1:$D$1,0))*($F190*T$11)</f>
        <v>3048.1</v>
      </c>
      <c r="U190" s="174">
        <f>INDEX('Ultima mCF Table'!$B$2:$D$92,MATCH('Ultima (Precision)'!$D$6,'Ultima mCF Table'!$A$2:$A$92,0),MATCH('Ultima (Precision)'!$E190,'Ultima mCF Table'!$B$1:$D$1,0))*($F190*U$11)</f>
        <v>3227.4</v>
      </c>
      <c r="V190" s="174">
        <f>INDEX('Ultima mCF Table'!$B$2:$D$92,MATCH('Ultima (Precision)'!$D$6,'Ultima mCF Table'!$A$2:$A$92,0),MATCH('Ultima (Precision)'!$E190,'Ultima mCF Table'!$B$1:$D$1,0))*($F190*V$11)</f>
        <v>3406.7</v>
      </c>
      <c r="W190" s="174">
        <f>INDEX('Ultima mCF Table'!$B$2:$D$92,MATCH('Ultima (Precision)'!$D$6,'Ultima mCF Table'!$A$2:$A$92,0),MATCH('Ultima (Precision)'!$E190,'Ultima mCF Table'!$B$1:$D$1,0))*($F190*W$11)</f>
        <v>3586</v>
      </c>
      <c r="X190" s="174">
        <f>INDEX('Ultima mCF Table'!$B$2:$D$92,MATCH('Ultima (Precision)'!$D$6,'Ultima mCF Table'!$A$2:$A$92,0),MATCH('Ultima (Precision)'!$E190,'Ultima mCF Table'!$B$1:$D$1,0))*($F190*X$11)</f>
        <v>3765.3</v>
      </c>
      <c r="Y190" s="174">
        <f>INDEX('Ultima mCF Table'!$B$2:$D$92,MATCH('Ultima (Precision)'!$D$6,'Ultima mCF Table'!$A$2:$A$92,0),MATCH('Ultima (Precision)'!$E190,'Ultima mCF Table'!$B$1:$D$1,0))*($F190*Y$11)</f>
        <v>3944.6000000000004</v>
      </c>
      <c r="Z190" s="174">
        <f>INDEX('Ultima mCF Table'!$B$2:$D$92,MATCH('Ultima (Precision)'!$D$6,'Ultima mCF Table'!$A$2:$A$92,0),MATCH('Ultima (Precision)'!$E190,'Ultima mCF Table'!$B$1:$D$1,0))*($F190*Z$11)</f>
        <v>4123.8999999999996</v>
      </c>
      <c r="AA190" s="174">
        <f>INDEX('Ultima mCF Table'!$B$2:$D$92,MATCH('Ultima (Precision)'!$D$6,'Ultima mCF Table'!$A$2:$A$92,0),MATCH('Ultima (Precision)'!$E190,'Ultima mCF Table'!$B$1:$D$1,0))*($F190*AA$11)</f>
        <v>4303.2</v>
      </c>
      <c r="AB190" s="174">
        <f>INDEX('Ultima mCF Table'!$B$2:$D$92,MATCH('Ultima (Precision)'!$D$6,'Ultima mCF Table'!$A$2:$A$92,0),MATCH('Ultima (Precision)'!$E190,'Ultima mCF Table'!$B$1:$D$1,0))*($F190*AB$11)</f>
        <v>4482.5</v>
      </c>
      <c r="AC190" s="174">
        <f>INDEX('Ultima mCF Table'!$B$2:$D$92,MATCH('Ultima (Precision)'!$D$6,'Ultima mCF Table'!$A$2:$A$92,0),MATCH('Ultima (Precision)'!$E190,'Ultima mCF Table'!$B$1:$D$1,0))*($F190*AC$11)</f>
        <v>4661.8</v>
      </c>
      <c r="AD190" s="178">
        <f>INDEX('Ultima mCF Table'!$B$2:$D$92,MATCH('Ultima (Precision)'!$D$6,'Ultima mCF Table'!$A$2:$A$92,0),MATCH('Ultima (Precision)'!$E190,'Ultima mCF Table'!$B$1:$D$1,0))*($F190*AD$11)</f>
        <v>4841.1000000000004</v>
      </c>
    </row>
    <row r="191" spans="1:30" x14ac:dyDescent="0.2">
      <c r="A191" s="351">
        <v>8</v>
      </c>
      <c r="B191" s="351">
        <v>578</v>
      </c>
      <c r="C191" s="351">
        <v>935</v>
      </c>
      <c r="D191" s="351" t="s">
        <v>68</v>
      </c>
      <c r="E191" s="351" t="s">
        <v>72</v>
      </c>
      <c r="F191" s="352">
        <v>2313</v>
      </c>
      <c r="G191" s="353"/>
      <c r="H191" s="177">
        <f>INDEX('Ultima mCF Table'!$B$2:$D$92,MATCH('Ultima (Precision)'!$D$6,'Ultima mCF Table'!$A$2:$A$92,0),MATCH('Ultima (Precision)'!$E191,'Ultima mCF Table'!$B$1:$D$1,0))*($F191*H$11)</f>
        <v>1156.5</v>
      </c>
      <c r="I191" s="174">
        <f>INDEX('Ultima mCF Table'!$B$2:$D$92,MATCH('Ultima (Precision)'!$D$6,'Ultima mCF Table'!$A$2:$A$92,0),MATCH('Ultima (Precision)'!$E191,'Ultima mCF Table'!$B$1:$D$1,0))*($F191*I$11)</f>
        <v>1387.8</v>
      </c>
      <c r="J191" s="174">
        <f>INDEX('Ultima mCF Table'!$B$2:$D$92,MATCH('Ultima (Precision)'!$D$6,'Ultima mCF Table'!$A$2:$A$92,0),MATCH('Ultima (Precision)'!$E191,'Ultima mCF Table'!$B$1:$D$1,0))*($F191*J$11)</f>
        <v>1619.1</v>
      </c>
      <c r="K191" s="174">
        <f>INDEX('Ultima mCF Table'!$B$2:$D$92,MATCH('Ultima (Precision)'!$D$6,'Ultima mCF Table'!$A$2:$A$92,0),MATCH('Ultima (Precision)'!$E191,'Ultima mCF Table'!$B$1:$D$1,0))*($F191*K$11)</f>
        <v>1850.4</v>
      </c>
      <c r="L191" s="174">
        <f>INDEX('Ultima mCF Table'!$B$2:$D$92,MATCH('Ultima (Precision)'!$D$6,'Ultima mCF Table'!$A$2:$A$92,0),MATCH('Ultima (Precision)'!$E191,'Ultima mCF Table'!$B$1:$D$1,0))*($F191*L$11)</f>
        <v>2081.7000000000003</v>
      </c>
      <c r="M191" s="174">
        <f>INDEX('Ultima mCF Table'!$B$2:$D$92,MATCH('Ultima (Precision)'!$D$6,'Ultima mCF Table'!$A$2:$A$92,0),MATCH('Ultima (Precision)'!$E191,'Ultima mCF Table'!$B$1:$D$1,0))*($F191*M$11)</f>
        <v>2313</v>
      </c>
      <c r="N191" s="174">
        <f>INDEX('Ultima mCF Table'!$B$2:$D$92,MATCH('Ultima (Precision)'!$D$6,'Ultima mCF Table'!$A$2:$A$92,0),MATCH('Ultima (Precision)'!$E191,'Ultima mCF Table'!$B$1:$D$1,0))*($F191*N$11)</f>
        <v>2544.3000000000002</v>
      </c>
      <c r="O191" s="174">
        <f>INDEX('Ultima mCF Table'!$B$2:$D$92,MATCH('Ultima (Precision)'!$D$6,'Ultima mCF Table'!$A$2:$A$92,0),MATCH('Ultima (Precision)'!$E191,'Ultima mCF Table'!$B$1:$D$1,0))*($F191*O$11)</f>
        <v>2775.6</v>
      </c>
      <c r="P191" s="174">
        <f>INDEX('Ultima mCF Table'!$B$2:$D$92,MATCH('Ultima (Precision)'!$D$6,'Ultima mCF Table'!$A$2:$A$92,0),MATCH('Ultima (Precision)'!$E191,'Ultima mCF Table'!$B$1:$D$1,0))*($F191*P$11)</f>
        <v>3006.9</v>
      </c>
      <c r="Q191" s="174">
        <f>INDEX('Ultima mCF Table'!$B$2:$D$92,MATCH('Ultima (Precision)'!$D$6,'Ultima mCF Table'!$A$2:$A$92,0),MATCH('Ultima (Precision)'!$E191,'Ultima mCF Table'!$B$1:$D$1,0))*($F191*Q$11)</f>
        <v>3238.2</v>
      </c>
      <c r="R191" s="174">
        <f>INDEX('Ultima mCF Table'!$B$2:$D$92,MATCH('Ultima (Precision)'!$D$6,'Ultima mCF Table'!$A$2:$A$92,0),MATCH('Ultima (Precision)'!$E191,'Ultima mCF Table'!$B$1:$D$1,0))*($F191*R$11)</f>
        <v>3469.5</v>
      </c>
      <c r="S191" s="174">
        <f>INDEX('Ultima mCF Table'!$B$2:$D$92,MATCH('Ultima (Precision)'!$D$6,'Ultima mCF Table'!$A$2:$A$92,0),MATCH('Ultima (Precision)'!$E191,'Ultima mCF Table'!$B$1:$D$1,0))*($F191*S$11)</f>
        <v>3700.8</v>
      </c>
      <c r="T191" s="174">
        <f>INDEX('Ultima mCF Table'!$B$2:$D$92,MATCH('Ultima (Precision)'!$D$6,'Ultima mCF Table'!$A$2:$A$92,0),MATCH('Ultima (Precision)'!$E191,'Ultima mCF Table'!$B$1:$D$1,0))*($F191*T$11)</f>
        <v>3932.1</v>
      </c>
      <c r="U191" s="174">
        <f>INDEX('Ultima mCF Table'!$B$2:$D$92,MATCH('Ultima (Precision)'!$D$6,'Ultima mCF Table'!$A$2:$A$92,0),MATCH('Ultima (Precision)'!$E191,'Ultima mCF Table'!$B$1:$D$1,0))*($F191*U$11)</f>
        <v>4163.4000000000005</v>
      </c>
      <c r="V191" s="174">
        <f>INDEX('Ultima mCF Table'!$B$2:$D$92,MATCH('Ultima (Precision)'!$D$6,'Ultima mCF Table'!$A$2:$A$92,0),MATCH('Ultima (Precision)'!$E191,'Ultima mCF Table'!$B$1:$D$1,0))*($F191*V$11)</f>
        <v>4394.7</v>
      </c>
      <c r="W191" s="174">
        <f>INDEX('Ultima mCF Table'!$B$2:$D$92,MATCH('Ultima (Precision)'!$D$6,'Ultima mCF Table'!$A$2:$A$92,0),MATCH('Ultima (Precision)'!$E191,'Ultima mCF Table'!$B$1:$D$1,0))*($F191*W$11)</f>
        <v>4626</v>
      </c>
      <c r="X191" s="174">
        <f>INDEX('Ultima mCF Table'!$B$2:$D$92,MATCH('Ultima (Precision)'!$D$6,'Ultima mCF Table'!$A$2:$A$92,0),MATCH('Ultima (Precision)'!$E191,'Ultima mCF Table'!$B$1:$D$1,0))*($F191*X$11)</f>
        <v>4857.3</v>
      </c>
      <c r="Y191" s="174">
        <f>INDEX('Ultima mCF Table'!$B$2:$D$92,MATCH('Ultima (Precision)'!$D$6,'Ultima mCF Table'!$A$2:$A$92,0),MATCH('Ultima (Precision)'!$E191,'Ultima mCF Table'!$B$1:$D$1,0))*($F191*Y$11)</f>
        <v>5088.6000000000004</v>
      </c>
      <c r="Z191" s="174">
        <f>INDEX('Ultima mCF Table'!$B$2:$D$92,MATCH('Ultima (Precision)'!$D$6,'Ultima mCF Table'!$A$2:$A$92,0),MATCH('Ultima (Precision)'!$E191,'Ultima mCF Table'!$B$1:$D$1,0))*($F191*Z$11)</f>
        <v>5319.9</v>
      </c>
      <c r="AA191" s="174">
        <f>INDEX('Ultima mCF Table'!$B$2:$D$92,MATCH('Ultima (Precision)'!$D$6,'Ultima mCF Table'!$A$2:$A$92,0),MATCH('Ultima (Precision)'!$E191,'Ultima mCF Table'!$B$1:$D$1,0))*($F191*AA$11)</f>
        <v>5551.2</v>
      </c>
      <c r="AB191" s="174">
        <f>INDEX('Ultima mCF Table'!$B$2:$D$92,MATCH('Ultima (Precision)'!$D$6,'Ultima mCF Table'!$A$2:$A$92,0),MATCH('Ultima (Precision)'!$E191,'Ultima mCF Table'!$B$1:$D$1,0))*($F191*AB$11)</f>
        <v>5782.5</v>
      </c>
      <c r="AC191" s="174">
        <f>INDEX('Ultima mCF Table'!$B$2:$D$92,MATCH('Ultima (Precision)'!$D$6,'Ultima mCF Table'!$A$2:$A$92,0),MATCH('Ultima (Precision)'!$E191,'Ultima mCF Table'!$B$1:$D$1,0))*($F191*AC$11)</f>
        <v>6013.8</v>
      </c>
      <c r="AD191" s="178">
        <f>INDEX('Ultima mCF Table'!$B$2:$D$92,MATCH('Ultima (Precision)'!$D$6,'Ultima mCF Table'!$A$2:$A$92,0),MATCH('Ultima (Precision)'!$E191,'Ultima mCF Table'!$B$1:$D$1,0))*($F191*AD$11)</f>
        <v>6245.1</v>
      </c>
    </row>
    <row r="192" spans="1:30" x14ac:dyDescent="0.2">
      <c r="A192" s="351">
        <v>8</v>
      </c>
      <c r="B192" s="351">
        <v>650</v>
      </c>
      <c r="C192" s="351">
        <v>1005</v>
      </c>
      <c r="D192" s="351" t="s">
        <v>65</v>
      </c>
      <c r="E192" s="351" t="s">
        <v>72</v>
      </c>
      <c r="F192" s="352">
        <v>1024</v>
      </c>
      <c r="G192" s="353"/>
      <c r="H192" s="177">
        <f>INDEX('Ultima mCF Table'!$B$2:$D$92,MATCH('Ultima (Precision)'!$D$6,'Ultima mCF Table'!$A$2:$A$92,0),MATCH('Ultima (Precision)'!$E192,'Ultima mCF Table'!$B$1:$D$1,0))*($F192*H$11)</f>
        <v>512</v>
      </c>
      <c r="I192" s="174">
        <f>INDEX('Ultima mCF Table'!$B$2:$D$92,MATCH('Ultima (Precision)'!$D$6,'Ultima mCF Table'!$A$2:$A$92,0),MATCH('Ultima (Precision)'!$E192,'Ultima mCF Table'!$B$1:$D$1,0))*($F192*I$11)</f>
        <v>614.4</v>
      </c>
      <c r="J192" s="174">
        <f>INDEX('Ultima mCF Table'!$B$2:$D$92,MATCH('Ultima (Precision)'!$D$6,'Ultima mCF Table'!$A$2:$A$92,0),MATCH('Ultima (Precision)'!$E192,'Ultima mCF Table'!$B$1:$D$1,0))*($F192*J$11)</f>
        <v>716.8</v>
      </c>
      <c r="K192" s="174">
        <f>INDEX('Ultima mCF Table'!$B$2:$D$92,MATCH('Ultima (Precision)'!$D$6,'Ultima mCF Table'!$A$2:$A$92,0),MATCH('Ultima (Precision)'!$E192,'Ultima mCF Table'!$B$1:$D$1,0))*($F192*K$11)</f>
        <v>819.2</v>
      </c>
      <c r="L192" s="174">
        <f>INDEX('Ultima mCF Table'!$B$2:$D$92,MATCH('Ultima (Precision)'!$D$6,'Ultima mCF Table'!$A$2:$A$92,0),MATCH('Ultima (Precision)'!$E192,'Ultima mCF Table'!$B$1:$D$1,0))*($F192*L$11)</f>
        <v>921.6</v>
      </c>
      <c r="M192" s="174">
        <f>INDEX('Ultima mCF Table'!$B$2:$D$92,MATCH('Ultima (Precision)'!$D$6,'Ultima mCF Table'!$A$2:$A$92,0),MATCH('Ultima (Precision)'!$E192,'Ultima mCF Table'!$B$1:$D$1,0))*($F192*M$11)</f>
        <v>1024</v>
      </c>
      <c r="N192" s="174">
        <f>INDEX('Ultima mCF Table'!$B$2:$D$92,MATCH('Ultima (Precision)'!$D$6,'Ultima mCF Table'!$A$2:$A$92,0),MATCH('Ultima (Precision)'!$E192,'Ultima mCF Table'!$B$1:$D$1,0))*($F192*N$11)</f>
        <v>1126.4000000000001</v>
      </c>
      <c r="O192" s="174">
        <f>INDEX('Ultima mCF Table'!$B$2:$D$92,MATCH('Ultima (Precision)'!$D$6,'Ultima mCF Table'!$A$2:$A$92,0),MATCH('Ultima (Precision)'!$E192,'Ultima mCF Table'!$B$1:$D$1,0))*($F192*O$11)</f>
        <v>1228.8</v>
      </c>
      <c r="P192" s="174">
        <f>INDEX('Ultima mCF Table'!$B$2:$D$92,MATCH('Ultima (Precision)'!$D$6,'Ultima mCF Table'!$A$2:$A$92,0),MATCH('Ultima (Precision)'!$E192,'Ultima mCF Table'!$B$1:$D$1,0))*($F192*P$11)</f>
        <v>1331.2</v>
      </c>
      <c r="Q192" s="174">
        <f>INDEX('Ultima mCF Table'!$B$2:$D$92,MATCH('Ultima (Precision)'!$D$6,'Ultima mCF Table'!$A$2:$A$92,0),MATCH('Ultima (Precision)'!$E192,'Ultima mCF Table'!$B$1:$D$1,0))*($F192*Q$11)</f>
        <v>1433.6</v>
      </c>
      <c r="R192" s="174">
        <f>INDEX('Ultima mCF Table'!$B$2:$D$92,MATCH('Ultima (Precision)'!$D$6,'Ultima mCF Table'!$A$2:$A$92,0),MATCH('Ultima (Precision)'!$E192,'Ultima mCF Table'!$B$1:$D$1,0))*($F192*R$11)</f>
        <v>1536</v>
      </c>
      <c r="S192" s="174">
        <f>INDEX('Ultima mCF Table'!$B$2:$D$92,MATCH('Ultima (Precision)'!$D$6,'Ultima mCF Table'!$A$2:$A$92,0),MATCH('Ultima (Precision)'!$E192,'Ultima mCF Table'!$B$1:$D$1,0))*($F192*S$11)</f>
        <v>1638.4</v>
      </c>
      <c r="T192" s="174">
        <f>INDEX('Ultima mCF Table'!$B$2:$D$92,MATCH('Ultima (Precision)'!$D$6,'Ultima mCF Table'!$A$2:$A$92,0),MATCH('Ultima (Precision)'!$E192,'Ultima mCF Table'!$B$1:$D$1,0))*($F192*T$11)</f>
        <v>1740.8</v>
      </c>
      <c r="U192" s="174">
        <f>INDEX('Ultima mCF Table'!$B$2:$D$92,MATCH('Ultima (Precision)'!$D$6,'Ultima mCF Table'!$A$2:$A$92,0),MATCH('Ultima (Precision)'!$E192,'Ultima mCF Table'!$B$1:$D$1,0))*($F192*U$11)</f>
        <v>1843.2</v>
      </c>
      <c r="V192" s="174">
        <f>INDEX('Ultima mCF Table'!$B$2:$D$92,MATCH('Ultima (Precision)'!$D$6,'Ultima mCF Table'!$A$2:$A$92,0),MATCH('Ultima (Precision)'!$E192,'Ultima mCF Table'!$B$1:$D$1,0))*($F192*V$11)</f>
        <v>1945.6</v>
      </c>
      <c r="W192" s="174">
        <f>INDEX('Ultima mCF Table'!$B$2:$D$92,MATCH('Ultima (Precision)'!$D$6,'Ultima mCF Table'!$A$2:$A$92,0),MATCH('Ultima (Precision)'!$E192,'Ultima mCF Table'!$B$1:$D$1,0))*($F192*W$11)</f>
        <v>2048</v>
      </c>
      <c r="X192" s="174">
        <f>INDEX('Ultima mCF Table'!$B$2:$D$92,MATCH('Ultima (Precision)'!$D$6,'Ultima mCF Table'!$A$2:$A$92,0),MATCH('Ultima (Precision)'!$E192,'Ultima mCF Table'!$B$1:$D$1,0))*($F192*X$11)</f>
        <v>2150.4</v>
      </c>
      <c r="Y192" s="174">
        <f>INDEX('Ultima mCF Table'!$B$2:$D$92,MATCH('Ultima (Precision)'!$D$6,'Ultima mCF Table'!$A$2:$A$92,0),MATCH('Ultima (Precision)'!$E192,'Ultima mCF Table'!$B$1:$D$1,0))*($F192*Y$11)</f>
        <v>2252.8000000000002</v>
      </c>
      <c r="Z192" s="174">
        <f>INDEX('Ultima mCF Table'!$B$2:$D$92,MATCH('Ultima (Precision)'!$D$6,'Ultima mCF Table'!$A$2:$A$92,0),MATCH('Ultima (Precision)'!$E192,'Ultima mCF Table'!$B$1:$D$1,0))*($F192*Z$11)</f>
        <v>2355.1999999999998</v>
      </c>
      <c r="AA192" s="174">
        <f>INDEX('Ultima mCF Table'!$B$2:$D$92,MATCH('Ultima (Precision)'!$D$6,'Ultima mCF Table'!$A$2:$A$92,0),MATCH('Ultima (Precision)'!$E192,'Ultima mCF Table'!$B$1:$D$1,0))*($F192*AA$11)</f>
        <v>2457.6</v>
      </c>
      <c r="AB192" s="174">
        <f>INDEX('Ultima mCF Table'!$B$2:$D$92,MATCH('Ultima (Precision)'!$D$6,'Ultima mCF Table'!$A$2:$A$92,0),MATCH('Ultima (Precision)'!$E192,'Ultima mCF Table'!$B$1:$D$1,0))*($F192*AB$11)</f>
        <v>2560</v>
      </c>
      <c r="AC192" s="174">
        <f>INDEX('Ultima mCF Table'!$B$2:$D$92,MATCH('Ultima (Precision)'!$D$6,'Ultima mCF Table'!$A$2:$A$92,0),MATCH('Ultima (Precision)'!$E192,'Ultima mCF Table'!$B$1:$D$1,0))*($F192*AC$11)</f>
        <v>2662.4</v>
      </c>
      <c r="AD192" s="178">
        <f>INDEX('Ultima mCF Table'!$B$2:$D$92,MATCH('Ultima (Precision)'!$D$6,'Ultima mCF Table'!$A$2:$A$92,0),MATCH('Ultima (Precision)'!$E192,'Ultima mCF Table'!$B$1:$D$1,0))*($F192*AD$11)</f>
        <v>2764.8</v>
      </c>
    </row>
    <row r="193" spans="1:30" x14ac:dyDescent="0.2">
      <c r="A193" s="351">
        <v>8</v>
      </c>
      <c r="B193" s="351">
        <v>650</v>
      </c>
      <c r="C193" s="351">
        <v>1005</v>
      </c>
      <c r="D193" s="351" t="s">
        <v>66</v>
      </c>
      <c r="E193" s="351" t="s">
        <v>72</v>
      </c>
      <c r="F193" s="352">
        <v>1286</v>
      </c>
      <c r="G193" s="353"/>
      <c r="H193" s="177">
        <f>INDEX('Ultima mCF Table'!$B$2:$D$92,MATCH('Ultima (Precision)'!$D$6,'Ultima mCF Table'!$A$2:$A$92,0),MATCH('Ultima (Precision)'!$E193,'Ultima mCF Table'!$B$1:$D$1,0))*($F193*H$11)</f>
        <v>643</v>
      </c>
      <c r="I193" s="174">
        <f>INDEX('Ultima mCF Table'!$B$2:$D$92,MATCH('Ultima (Precision)'!$D$6,'Ultima mCF Table'!$A$2:$A$92,0),MATCH('Ultima (Precision)'!$E193,'Ultima mCF Table'!$B$1:$D$1,0))*($F193*I$11)</f>
        <v>771.6</v>
      </c>
      <c r="J193" s="174">
        <f>INDEX('Ultima mCF Table'!$B$2:$D$92,MATCH('Ultima (Precision)'!$D$6,'Ultima mCF Table'!$A$2:$A$92,0),MATCH('Ultima (Precision)'!$E193,'Ultima mCF Table'!$B$1:$D$1,0))*($F193*J$11)</f>
        <v>900.19999999999993</v>
      </c>
      <c r="K193" s="174">
        <f>INDEX('Ultima mCF Table'!$B$2:$D$92,MATCH('Ultima (Precision)'!$D$6,'Ultima mCF Table'!$A$2:$A$92,0),MATCH('Ultima (Precision)'!$E193,'Ultima mCF Table'!$B$1:$D$1,0))*($F193*K$11)</f>
        <v>1028.8</v>
      </c>
      <c r="L193" s="174">
        <f>INDEX('Ultima mCF Table'!$B$2:$D$92,MATCH('Ultima (Precision)'!$D$6,'Ultima mCF Table'!$A$2:$A$92,0),MATCH('Ultima (Precision)'!$E193,'Ultima mCF Table'!$B$1:$D$1,0))*($F193*L$11)</f>
        <v>1157.4000000000001</v>
      </c>
      <c r="M193" s="174">
        <f>INDEX('Ultima mCF Table'!$B$2:$D$92,MATCH('Ultima (Precision)'!$D$6,'Ultima mCF Table'!$A$2:$A$92,0),MATCH('Ultima (Precision)'!$E193,'Ultima mCF Table'!$B$1:$D$1,0))*($F193*M$11)</f>
        <v>1286</v>
      </c>
      <c r="N193" s="174">
        <f>INDEX('Ultima mCF Table'!$B$2:$D$92,MATCH('Ultima (Precision)'!$D$6,'Ultima mCF Table'!$A$2:$A$92,0),MATCH('Ultima (Precision)'!$E193,'Ultima mCF Table'!$B$1:$D$1,0))*($F193*N$11)</f>
        <v>1414.6000000000001</v>
      </c>
      <c r="O193" s="174">
        <f>INDEX('Ultima mCF Table'!$B$2:$D$92,MATCH('Ultima (Precision)'!$D$6,'Ultima mCF Table'!$A$2:$A$92,0),MATCH('Ultima (Precision)'!$E193,'Ultima mCF Table'!$B$1:$D$1,0))*($F193*O$11)</f>
        <v>1543.2</v>
      </c>
      <c r="P193" s="174">
        <f>INDEX('Ultima mCF Table'!$B$2:$D$92,MATCH('Ultima (Precision)'!$D$6,'Ultima mCF Table'!$A$2:$A$92,0),MATCH('Ultima (Precision)'!$E193,'Ultima mCF Table'!$B$1:$D$1,0))*($F193*P$11)</f>
        <v>1671.8</v>
      </c>
      <c r="Q193" s="174">
        <f>INDEX('Ultima mCF Table'!$B$2:$D$92,MATCH('Ultima (Precision)'!$D$6,'Ultima mCF Table'!$A$2:$A$92,0),MATCH('Ultima (Precision)'!$E193,'Ultima mCF Table'!$B$1:$D$1,0))*($F193*Q$11)</f>
        <v>1800.3999999999999</v>
      </c>
      <c r="R193" s="174">
        <f>INDEX('Ultima mCF Table'!$B$2:$D$92,MATCH('Ultima (Precision)'!$D$6,'Ultima mCF Table'!$A$2:$A$92,0),MATCH('Ultima (Precision)'!$E193,'Ultima mCF Table'!$B$1:$D$1,0))*($F193*R$11)</f>
        <v>1929</v>
      </c>
      <c r="S193" s="174">
        <f>INDEX('Ultima mCF Table'!$B$2:$D$92,MATCH('Ultima (Precision)'!$D$6,'Ultima mCF Table'!$A$2:$A$92,0),MATCH('Ultima (Precision)'!$E193,'Ultima mCF Table'!$B$1:$D$1,0))*($F193*S$11)</f>
        <v>2057.6</v>
      </c>
      <c r="T193" s="174">
        <f>INDEX('Ultima mCF Table'!$B$2:$D$92,MATCH('Ultima (Precision)'!$D$6,'Ultima mCF Table'!$A$2:$A$92,0),MATCH('Ultima (Precision)'!$E193,'Ultima mCF Table'!$B$1:$D$1,0))*($F193*T$11)</f>
        <v>2186.1999999999998</v>
      </c>
      <c r="U193" s="174">
        <f>INDEX('Ultima mCF Table'!$B$2:$D$92,MATCH('Ultima (Precision)'!$D$6,'Ultima mCF Table'!$A$2:$A$92,0),MATCH('Ultima (Precision)'!$E193,'Ultima mCF Table'!$B$1:$D$1,0))*($F193*U$11)</f>
        <v>2314.8000000000002</v>
      </c>
      <c r="V193" s="174">
        <f>INDEX('Ultima mCF Table'!$B$2:$D$92,MATCH('Ultima (Precision)'!$D$6,'Ultima mCF Table'!$A$2:$A$92,0),MATCH('Ultima (Precision)'!$E193,'Ultima mCF Table'!$B$1:$D$1,0))*($F193*V$11)</f>
        <v>2443.4</v>
      </c>
      <c r="W193" s="174">
        <f>INDEX('Ultima mCF Table'!$B$2:$D$92,MATCH('Ultima (Precision)'!$D$6,'Ultima mCF Table'!$A$2:$A$92,0),MATCH('Ultima (Precision)'!$E193,'Ultima mCF Table'!$B$1:$D$1,0))*($F193*W$11)</f>
        <v>2572</v>
      </c>
      <c r="X193" s="174">
        <f>INDEX('Ultima mCF Table'!$B$2:$D$92,MATCH('Ultima (Precision)'!$D$6,'Ultima mCF Table'!$A$2:$A$92,0),MATCH('Ultima (Precision)'!$E193,'Ultima mCF Table'!$B$1:$D$1,0))*($F193*X$11)</f>
        <v>2700.6</v>
      </c>
      <c r="Y193" s="174">
        <f>INDEX('Ultima mCF Table'!$B$2:$D$92,MATCH('Ultima (Precision)'!$D$6,'Ultima mCF Table'!$A$2:$A$92,0),MATCH('Ultima (Precision)'!$E193,'Ultima mCF Table'!$B$1:$D$1,0))*($F193*Y$11)</f>
        <v>2829.2000000000003</v>
      </c>
      <c r="Z193" s="174">
        <f>INDEX('Ultima mCF Table'!$B$2:$D$92,MATCH('Ultima (Precision)'!$D$6,'Ultima mCF Table'!$A$2:$A$92,0),MATCH('Ultima (Precision)'!$E193,'Ultima mCF Table'!$B$1:$D$1,0))*($F193*Z$11)</f>
        <v>2957.7999999999997</v>
      </c>
      <c r="AA193" s="174">
        <f>INDEX('Ultima mCF Table'!$B$2:$D$92,MATCH('Ultima (Precision)'!$D$6,'Ultima mCF Table'!$A$2:$A$92,0),MATCH('Ultima (Precision)'!$E193,'Ultima mCF Table'!$B$1:$D$1,0))*($F193*AA$11)</f>
        <v>3086.4</v>
      </c>
      <c r="AB193" s="174">
        <f>INDEX('Ultima mCF Table'!$B$2:$D$92,MATCH('Ultima (Precision)'!$D$6,'Ultima mCF Table'!$A$2:$A$92,0),MATCH('Ultima (Precision)'!$E193,'Ultima mCF Table'!$B$1:$D$1,0))*($F193*AB$11)</f>
        <v>3215</v>
      </c>
      <c r="AC193" s="174">
        <f>INDEX('Ultima mCF Table'!$B$2:$D$92,MATCH('Ultima (Precision)'!$D$6,'Ultima mCF Table'!$A$2:$A$92,0),MATCH('Ultima (Precision)'!$E193,'Ultima mCF Table'!$B$1:$D$1,0))*($F193*AC$11)</f>
        <v>3343.6</v>
      </c>
      <c r="AD193" s="178">
        <f>INDEX('Ultima mCF Table'!$B$2:$D$92,MATCH('Ultima (Precision)'!$D$6,'Ultima mCF Table'!$A$2:$A$92,0),MATCH('Ultima (Precision)'!$E193,'Ultima mCF Table'!$B$1:$D$1,0))*($F193*AD$11)</f>
        <v>3472.2000000000003</v>
      </c>
    </row>
    <row r="194" spans="1:30" x14ac:dyDescent="0.2">
      <c r="A194" s="351">
        <v>8</v>
      </c>
      <c r="B194" s="351">
        <v>650</v>
      </c>
      <c r="C194" s="351">
        <v>1005</v>
      </c>
      <c r="D194" s="351" t="s">
        <v>67</v>
      </c>
      <c r="E194" s="351" t="s">
        <v>72</v>
      </c>
      <c r="F194" s="352">
        <v>1960</v>
      </c>
      <c r="G194" s="353"/>
      <c r="H194" s="177">
        <f>INDEX('Ultima mCF Table'!$B$2:$D$92,MATCH('Ultima (Precision)'!$D$6,'Ultima mCF Table'!$A$2:$A$92,0),MATCH('Ultima (Precision)'!$E194,'Ultima mCF Table'!$B$1:$D$1,0))*($F194*H$11)</f>
        <v>980</v>
      </c>
      <c r="I194" s="174">
        <f>INDEX('Ultima mCF Table'!$B$2:$D$92,MATCH('Ultima (Precision)'!$D$6,'Ultima mCF Table'!$A$2:$A$92,0),MATCH('Ultima (Precision)'!$E194,'Ultima mCF Table'!$B$1:$D$1,0))*($F194*I$11)</f>
        <v>1176</v>
      </c>
      <c r="J194" s="174">
        <f>INDEX('Ultima mCF Table'!$B$2:$D$92,MATCH('Ultima (Precision)'!$D$6,'Ultima mCF Table'!$A$2:$A$92,0),MATCH('Ultima (Precision)'!$E194,'Ultima mCF Table'!$B$1:$D$1,0))*($F194*J$11)</f>
        <v>1372</v>
      </c>
      <c r="K194" s="174">
        <f>INDEX('Ultima mCF Table'!$B$2:$D$92,MATCH('Ultima (Precision)'!$D$6,'Ultima mCF Table'!$A$2:$A$92,0),MATCH('Ultima (Precision)'!$E194,'Ultima mCF Table'!$B$1:$D$1,0))*($F194*K$11)</f>
        <v>1568</v>
      </c>
      <c r="L194" s="174">
        <f>INDEX('Ultima mCF Table'!$B$2:$D$92,MATCH('Ultima (Precision)'!$D$6,'Ultima mCF Table'!$A$2:$A$92,0),MATCH('Ultima (Precision)'!$E194,'Ultima mCF Table'!$B$1:$D$1,0))*($F194*L$11)</f>
        <v>1764</v>
      </c>
      <c r="M194" s="174">
        <f>INDEX('Ultima mCF Table'!$B$2:$D$92,MATCH('Ultima (Precision)'!$D$6,'Ultima mCF Table'!$A$2:$A$92,0),MATCH('Ultima (Precision)'!$E194,'Ultima mCF Table'!$B$1:$D$1,0))*($F194*M$11)</f>
        <v>1960</v>
      </c>
      <c r="N194" s="174">
        <f>INDEX('Ultima mCF Table'!$B$2:$D$92,MATCH('Ultima (Precision)'!$D$6,'Ultima mCF Table'!$A$2:$A$92,0),MATCH('Ultima (Precision)'!$E194,'Ultima mCF Table'!$B$1:$D$1,0))*($F194*N$11)</f>
        <v>2156</v>
      </c>
      <c r="O194" s="174">
        <f>INDEX('Ultima mCF Table'!$B$2:$D$92,MATCH('Ultima (Precision)'!$D$6,'Ultima mCF Table'!$A$2:$A$92,0),MATCH('Ultima (Precision)'!$E194,'Ultima mCF Table'!$B$1:$D$1,0))*($F194*O$11)</f>
        <v>2352</v>
      </c>
      <c r="P194" s="174">
        <f>INDEX('Ultima mCF Table'!$B$2:$D$92,MATCH('Ultima (Precision)'!$D$6,'Ultima mCF Table'!$A$2:$A$92,0),MATCH('Ultima (Precision)'!$E194,'Ultima mCF Table'!$B$1:$D$1,0))*($F194*P$11)</f>
        <v>2548</v>
      </c>
      <c r="Q194" s="174">
        <f>INDEX('Ultima mCF Table'!$B$2:$D$92,MATCH('Ultima (Precision)'!$D$6,'Ultima mCF Table'!$A$2:$A$92,0),MATCH('Ultima (Precision)'!$E194,'Ultima mCF Table'!$B$1:$D$1,0))*($F194*Q$11)</f>
        <v>2744</v>
      </c>
      <c r="R194" s="174">
        <f>INDEX('Ultima mCF Table'!$B$2:$D$92,MATCH('Ultima (Precision)'!$D$6,'Ultima mCF Table'!$A$2:$A$92,0),MATCH('Ultima (Precision)'!$E194,'Ultima mCF Table'!$B$1:$D$1,0))*($F194*R$11)</f>
        <v>2940</v>
      </c>
      <c r="S194" s="174">
        <f>INDEX('Ultima mCF Table'!$B$2:$D$92,MATCH('Ultima (Precision)'!$D$6,'Ultima mCF Table'!$A$2:$A$92,0),MATCH('Ultima (Precision)'!$E194,'Ultima mCF Table'!$B$1:$D$1,0))*($F194*S$11)</f>
        <v>3136</v>
      </c>
      <c r="T194" s="174">
        <f>INDEX('Ultima mCF Table'!$B$2:$D$92,MATCH('Ultima (Precision)'!$D$6,'Ultima mCF Table'!$A$2:$A$92,0),MATCH('Ultima (Precision)'!$E194,'Ultima mCF Table'!$B$1:$D$1,0))*($F194*T$11)</f>
        <v>3332</v>
      </c>
      <c r="U194" s="174">
        <f>INDEX('Ultima mCF Table'!$B$2:$D$92,MATCH('Ultima (Precision)'!$D$6,'Ultima mCF Table'!$A$2:$A$92,0),MATCH('Ultima (Precision)'!$E194,'Ultima mCF Table'!$B$1:$D$1,0))*($F194*U$11)</f>
        <v>3528</v>
      </c>
      <c r="V194" s="174">
        <f>INDEX('Ultima mCF Table'!$B$2:$D$92,MATCH('Ultima (Precision)'!$D$6,'Ultima mCF Table'!$A$2:$A$92,0),MATCH('Ultima (Precision)'!$E194,'Ultima mCF Table'!$B$1:$D$1,0))*($F194*V$11)</f>
        <v>3724</v>
      </c>
      <c r="W194" s="174">
        <f>INDEX('Ultima mCF Table'!$B$2:$D$92,MATCH('Ultima (Precision)'!$D$6,'Ultima mCF Table'!$A$2:$A$92,0),MATCH('Ultima (Precision)'!$E194,'Ultima mCF Table'!$B$1:$D$1,0))*($F194*W$11)</f>
        <v>3920</v>
      </c>
      <c r="X194" s="174">
        <f>INDEX('Ultima mCF Table'!$B$2:$D$92,MATCH('Ultima (Precision)'!$D$6,'Ultima mCF Table'!$A$2:$A$92,0),MATCH('Ultima (Precision)'!$E194,'Ultima mCF Table'!$B$1:$D$1,0))*($F194*X$11)</f>
        <v>4116</v>
      </c>
      <c r="Y194" s="174">
        <f>INDEX('Ultima mCF Table'!$B$2:$D$92,MATCH('Ultima (Precision)'!$D$6,'Ultima mCF Table'!$A$2:$A$92,0),MATCH('Ultima (Precision)'!$E194,'Ultima mCF Table'!$B$1:$D$1,0))*($F194*Y$11)</f>
        <v>4312</v>
      </c>
      <c r="Z194" s="174">
        <f>INDEX('Ultima mCF Table'!$B$2:$D$92,MATCH('Ultima (Precision)'!$D$6,'Ultima mCF Table'!$A$2:$A$92,0),MATCH('Ultima (Precision)'!$E194,'Ultima mCF Table'!$B$1:$D$1,0))*($F194*Z$11)</f>
        <v>4508</v>
      </c>
      <c r="AA194" s="174">
        <f>INDEX('Ultima mCF Table'!$B$2:$D$92,MATCH('Ultima (Precision)'!$D$6,'Ultima mCF Table'!$A$2:$A$92,0),MATCH('Ultima (Precision)'!$E194,'Ultima mCF Table'!$B$1:$D$1,0))*($F194*AA$11)</f>
        <v>4704</v>
      </c>
      <c r="AB194" s="174">
        <f>INDEX('Ultima mCF Table'!$B$2:$D$92,MATCH('Ultima (Precision)'!$D$6,'Ultima mCF Table'!$A$2:$A$92,0),MATCH('Ultima (Precision)'!$E194,'Ultima mCF Table'!$B$1:$D$1,0))*($F194*AB$11)</f>
        <v>4900</v>
      </c>
      <c r="AC194" s="174">
        <f>INDEX('Ultima mCF Table'!$B$2:$D$92,MATCH('Ultima (Precision)'!$D$6,'Ultima mCF Table'!$A$2:$A$92,0),MATCH('Ultima (Precision)'!$E194,'Ultima mCF Table'!$B$1:$D$1,0))*($F194*AC$11)</f>
        <v>5096</v>
      </c>
      <c r="AD194" s="178">
        <f>INDEX('Ultima mCF Table'!$B$2:$D$92,MATCH('Ultima (Precision)'!$D$6,'Ultima mCF Table'!$A$2:$A$92,0),MATCH('Ultima (Precision)'!$E194,'Ultima mCF Table'!$B$1:$D$1,0))*($F194*AD$11)</f>
        <v>5292</v>
      </c>
    </row>
    <row r="195" spans="1:30" x14ac:dyDescent="0.2">
      <c r="A195" s="351">
        <v>8</v>
      </c>
      <c r="B195" s="351">
        <v>650</v>
      </c>
      <c r="C195" s="351">
        <v>1005</v>
      </c>
      <c r="D195" s="351" t="s">
        <v>68</v>
      </c>
      <c r="E195" s="351" t="s">
        <v>72</v>
      </c>
      <c r="F195" s="352">
        <v>2498</v>
      </c>
      <c r="G195" s="353"/>
      <c r="H195" s="177">
        <f>INDEX('Ultima mCF Table'!$B$2:$D$92,MATCH('Ultima (Precision)'!$D$6,'Ultima mCF Table'!$A$2:$A$92,0),MATCH('Ultima (Precision)'!$E195,'Ultima mCF Table'!$B$1:$D$1,0))*($F195*H$11)</f>
        <v>1249</v>
      </c>
      <c r="I195" s="174">
        <f>INDEX('Ultima mCF Table'!$B$2:$D$92,MATCH('Ultima (Precision)'!$D$6,'Ultima mCF Table'!$A$2:$A$92,0),MATCH('Ultima (Precision)'!$E195,'Ultima mCF Table'!$B$1:$D$1,0))*($F195*I$11)</f>
        <v>1498.8</v>
      </c>
      <c r="J195" s="174">
        <f>INDEX('Ultima mCF Table'!$B$2:$D$92,MATCH('Ultima (Precision)'!$D$6,'Ultima mCF Table'!$A$2:$A$92,0),MATCH('Ultima (Precision)'!$E195,'Ultima mCF Table'!$B$1:$D$1,0))*($F195*J$11)</f>
        <v>1748.6</v>
      </c>
      <c r="K195" s="174">
        <f>INDEX('Ultima mCF Table'!$B$2:$D$92,MATCH('Ultima (Precision)'!$D$6,'Ultima mCF Table'!$A$2:$A$92,0),MATCH('Ultima (Precision)'!$E195,'Ultima mCF Table'!$B$1:$D$1,0))*($F195*K$11)</f>
        <v>1998.4</v>
      </c>
      <c r="L195" s="174">
        <f>INDEX('Ultima mCF Table'!$B$2:$D$92,MATCH('Ultima (Precision)'!$D$6,'Ultima mCF Table'!$A$2:$A$92,0),MATCH('Ultima (Precision)'!$E195,'Ultima mCF Table'!$B$1:$D$1,0))*($F195*L$11)</f>
        <v>2248.2000000000003</v>
      </c>
      <c r="M195" s="174">
        <f>INDEX('Ultima mCF Table'!$B$2:$D$92,MATCH('Ultima (Precision)'!$D$6,'Ultima mCF Table'!$A$2:$A$92,0),MATCH('Ultima (Precision)'!$E195,'Ultima mCF Table'!$B$1:$D$1,0))*($F195*M$11)</f>
        <v>2498</v>
      </c>
      <c r="N195" s="174">
        <f>INDEX('Ultima mCF Table'!$B$2:$D$92,MATCH('Ultima (Precision)'!$D$6,'Ultima mCF Table'!$A$2:$A$92,0),MATCH('Ultima (Precision)'!$E195,'Ultima mCF Table'!$B$1:$D$1,0))*($F195*N$11)</f>
        <v>2747.8</v>
      </c>
      <c r="O195" s="174">
        <f>INDEX('Ultima mCF Table'!$B$2:$D$92,MATCH('Ultima (Precision)'!$D$6,'Ultima mCF Table'!$A$2:$A$92,0),MATCH('Ultima (Precision)'!$E195,'Ultima mCF Table'!$B$1:$D$1,0))*($F195*O$11)</f>
        <v>2997.6</v>
      </c>
      <c r="P195" s="174">
        <f>INDEX('Ultima mCF Table'!$B$2:$D$92,MATCH('Ultima (Precision)'!$D$6,'Ultima mCF Table'!$A$2:$A$92,0),MATCH('Ultima (Precision)'!$E195,'Ultima mCF Table'!$B$1:$D$1,0))*($F195*P$11)</f>
        <v>3247.4</v>
      </c>
      <c r="Q195" s="174">
        <f>INDEX('Ultima mCF Table'!$B$2:$D$92,MATCH('Ultima (Precision)'!$D$6,'Ultima mCF Table'!$A$2:$A$92,0),MATCH('Ultima (Precision)'!$E195,'Ultima mCF Table'!$B$1:$D$1,0))*($F195*Q$11)</f>
        <v>3497.2</v>
      </c>
      <c r="R195" s="174">
        <f>INDEX('Ultima mCF Table'!$B$2:$D$92,MATCH('Ultima (Precision)'!$D$6,'Ultima mCF Table'!$A$2:$A$92,0),MATCH('Ultima (Precision)'!$E195,'Ultima mCF Table'!$B$1:$D$1,0))*($F195*R$11)</f>
        <v>3747</v>
      </c>
      <c r="S195" s="174">
        <f>INDEX('Ultima mCF Table'!$B$2:$D$92,MATCH('Ultima (Precision)'!$D$6,'Ultima mCF Table'!$A$2:$A$92,0),MATCH('Ultima (Precision)'!$E195,'Ultima mCF Table'!$B$1:$D$1,0))*($F195*S$11)</f>
        <v>3996.8</v>
      </c>
      <c r="T195" s="174">
        <f>INDEX('Ultima mCF Table'!$B$2:$D$92,MATCH('Ultima (Precision)'!$D$6,'Ultima mCF Table'!$A$2:$A$92,0),MATCH('Ultima (Precision)'!$E195,'Ultima mCF Table'!$B$1:$D$1,0))*($F195*T$11)</f>
        <v>4246.5999999999995</v>
      </c>
      <c r="U195" s="174">
        <f>INDEX('Ultima mCF Table'!$B$2:$D$92,MATCH('Ultima (Precision)'!$D$6,'Ultima mCF Table'!$A$2:$A$92,0),MATCH('Ultima (Precision)'!$E195,'Ultima mCF Table'!$B$1:$D$1,0))*($F195*U$11)</f>
        <v>4496.4000000000005</v>
      </c>
      <c r="V195" s="174">
        <f>INDEX('Ultima mCF Table'!$B$2:$D$92,MATCH('Ultima (Precision)'!$D$6,'Ultima mCF Table'!$A$2:$A$92,0),MATCH('Ultima (Precision)'!$E195,'Ultima mCF Table'!$B$1:$D$1,0))*($F195*V$11)</f>
        <v>4746.2</v>
      </c>
      <c r="W195" s="174">
        <f>INDEX('Ultima mCF Table'!$B$2:$D$92,MATCH('Ultima (Precision)'!$D$6,'Ultima mCF Table'!$A$2:$A$92,0),MATCH('Ultima (Precision)'!$E195,'Ultima mCF Table'!$B$1:$D$1,0))*($F195*W$11)</f>
        <v>4996</v>
      </c>
      <c r="X195" s="174">
        <f>INDEX('Ultima mCF Table'!$B$2:$D$92,MATCH('Ultima (Precision)'!$D$6,'Ultima mCF Table'!$A$2:$A$92,0),MATCH('Ultima (Precision)'!$E195,'Ultima mCF Table'!$B$1:$D$1,0))*($F195*X$11)</f>
        <v>5245.8</v>
      </c>
      <c r="Y195" s="174">
        <f>INDEX('Ultima mCF Table'!$B$2:$D$92,MATCH('Ultima (Precision)'!$D$6,'Ultima mCF Table'!$A$2:$A$92,0),MATCH('Ultima (Precision)'!$E195,'Ultima mCF Table'!$B$1:$D$1,0))*($F195*Y$11)</f>
        <v>5495.6</v>
      </c>
      <c r="Z195" s="174">
        <f>INDEX('Ultima mCF Table'!$B$2:$D$92,MATCH('Ultima (Precision)'!$D$6,'Ultima mCF Table'!$A$2:$A$92,0),MATCH('Ultima (Precision)'!$E195,'Ultima mCF Table'!$B$1:$D$1,0))*($F195*Z$11)</f>
        <v>5745.4</v>
      </c>
      <c r="AA195" s="174">
        <f>INDEX('Ultima mCF Table'!$B$2:$D$92,MATCH('Ultima (Precision)'!$D$6,'Ultima mCF Table'!$A$2:$A$92,0),MATCH('Ultima (Precision)'!$E195,'Ultima mCF Table'!$B$1:$D$1,0))*($F195*AA$11)</f>
        <v>5995.2</v>
      </c>
      <c r="AB195" s="174">
        <f>INDEX('Ultima mCF Table'!$B$2:$D$92,MATCH('Ultima (Precision)'!$D$6,'Ultima mCF Table'!$A$2:$A$92,0),MATCH('Ultima (Precision)'!$E195,'Ultima mCF Table'!$B$1:$D$1,0))*($F195*AB$11)</f>
        <v>6245</v>
      </c>
      <c r="AC195" s="174">
        <f>INDEX('Ultima mCF Table'!$B$2:$D$92,MATCH('Ultima (Precision)'!$D$6,'Ultima mCF Table'!$A$2:$A$92,0),MATCH('Ultima (Precision)'!$E195,'Ultima mCF Table'!$B$1:$D$1,0))*($F195*AC$11)</f>
        <v>6494.8</v>
      </c>
      <c r="AD195" s="178">
        <f>INDEX('Ultima mCF Table'!$B$2:$D$92,MATCH('Ultima (Precision)'!$D$6,'Ultima mCF Table'!$A$2:$A$92,0),MATCH('Ultima (Precision)'!$E195,'Ultima mCF Table'!$B$1:$D$1,0))*($F195*AD$11)</f>
        <v>6744.6</v>
      </c>
    </row>
    <row r="196" spans="1:30" x14ac:dyDescent="0.2">
      <c r="A196" s="351">
        <v>8</v>
      </c>
      <c r="B196" s="351">
        <v>723</v>
      </c>
      <c r="C196" s="351">
        <v>1075</v>
      </c>
      <c r="D196" s="351" t="s">
        <v>65</v>
      </c>
      <c r="E196" s="351" t="s">
        <v>72</v>
      </c>
      <c r="F196" s="352">
        <v>1116</v>
      </c>
      <c r="G196" s="353"/>
      <c r="H196" s="177">
        <f>INDEX('Ultima mCF Table'!$B$2:$D$92,MATCH('Ultima (Precision)'!$D$6,'Ultima mCF Table'!$A$2:$A$92,0),MATCH('Ultima (Precision)'!$E196,'Ultima mCF Table'!$B$1:$D$1,0))*($F196*H$11)</f>
        <v>558</v>
      </c>
      <c r="I196" s="174">
        <f>INDEX('Ultima mCF Table'!$B$2:$D$92,MATCH('Ultima (Precision)'!$D$6,'Ultima mCF Table'!$A$2:$A$92,0),MATCH('Ultima (Precision)'!$E196,'Ultima mCF Table'!$B$1:$D$1,0))*($F196*I$11)</f>
        <v>669.6</v>
      </c>
      <c r="J196" s="174">
        <f>INDEX('Ultima mCF Table'!$B$2:$D$92,MATCH('Ultima (Precision)'!$D$6,'Ultima mCF Table'!$A$2:$A$92,0),MATCH('Ultima (Precision)'!$E196,'Ultima mCF Table'!$B$1:$D$1,0))*($F196*J$11)</f>
        <v>781.19999999999993</v>
      </c>
      <c r="K196" s="174">
        <f>INDEX('Ultima mCF Table'!$B$2:$D$92,MATCH('Ultima (Precision)'!$D$6,'Ultima mCF Table'!$A$2:$A$92,0),MATCH('Ultima (Precision)'!$E196,'Ultima mCF Table'!$B$1:$D$1,0))*($F196*K$11)</f>
        <v>892.80000000000007</v>
      </c>
      <c r="L196" s="174">
        <f>INDEX('Ultima mCF Table'!$B$2:$D$92,MATCH('Ultima (Precision)'!$D$6,'Ultima mCF Table'!$A$2:$A$92,0),MATCH('Ultima (Precision)'!$E196,'Ultima mCF Table'!$B$1:$D$1,0))*($F196*L$11)</f>
        <v>1004.4</v>
      </c>
      <c r="M196" s="174">
        <f>INDEX('Ultima mCF Table'!$B$2:$D$92,MATCH('Ultima (Precision)'!$D$6,'Ultima mCF Table'!$A$2:$A$92,0),MATCH('Ultima (Precision)'!$E196,'Ultima mCF Table'!$B$1:$D$1,0))*($F196*M$11)</f>
        <v>1116</v>
      </c>
      <c r="N196" s="174">
        <f>INDEX('Ultima mCF Table'!$B$2:$D$92,MATCH('Ultima (Precision)'!$D$6,'Ultima mCF Table'!$A$2:$A$92,0),MATCH('Ultima (Precision)'!$E196,'Ultima mCF Table'!$B$1:$D$1,0))*($F196*N$11)</f>
        <v>1227.6000000000001</v>
      </c>
      <c r="O196" s="174">
        <f>INDEX('Ultima mCF Table'!$B$2:$D$92,MATCH('Ultima (Precision)'!$D$6,'Ultima mCF Table'!$A$2:$A$92,0),MATCH('Ultima (Precision)'!$E196,'Ultima mCF Table'!$B$1:$D$1,0))*($F196*O$11)</f>
        <v>1339.2</v>
      </c>
      <c r="P196" s="174">
        <f>INDEX('Ultima mCF Table'!$B$2:$D$92,MATCH('Ultima (Precision)'!$D$6,'Ultima mCF Table'!$A$2:$A$92,0),MATCH('Ultima (Precision)'!$E196,'Ultima mCF Table'!$B$1:$D$1,0))*($F196*P$11)</f>
        <v>1450.8</v>
      </c>
      <c r="Q196" s="174">
        <f>INDEX('Ultima mCF Table'!$B$2:$D$92,MATCH('Ultima (Precision)'!$D$6,'Ultima mCF Table'!$A$2:$A$92,0),MATCH('Ultima (Precision)'!$E196,'Ultima mCF Table'!$B$1:$D$1,0))*($F196*Q$11)</f>
        <v>1562.3999999999999</v>
      </c>
      <c r="R196" s="174">
        <f>INDEX('Ultima mCF Table'!$B$2:$D$92,MATCH('Ultima (Precision)'!$D$6,'Ultima mCF Table'!$A$2:$A$92,0),MATCH('Ultima (Precision)'!$E196,'Ultima mCF Table'!$B$1:$D$1,0))*($F196*R$11)</f>
        <v>1674</v>
      </c>
      <c r="S196" s="174">
        <f>INDEX('Ultima mCF Table'!$B$2:$D$92,MATCH('Ultima (Precision)'!$D$6,'Ultima mCF Table'!$A$2:$A$92,0),MATCH('Ultima (Precision)'!$E196,'Ultima mCF Table'!$B$1:$D$1,0))*($F196*S$11)</f>
        <v>1785.6000000000001</v>
      </c>
      <c r="T196" s="174">
        <f>INDEX('Ultima mCF Table'!$B$2:$D$92,MATCH('Ultima (Precision)'!$D$6,'Ultima mCF Table'!$A$2:$A$92,0),MATCH('Ultima (Precision)'!$E196,'Ultima mCF Table'!$B$1:$D$1,0))*($F196*T$11)</f>
        <v>1897.2</v>
      </c>
      <c r="U196" s="174">
        <f>INDEX('Ultima mCF Table'!$B$2:$D$92,MATCH('Ultima (Precision)'!$D$6,'Ultima mCF Table'!$A$2:$A$92,0),MATCH('Ultima (Precision)'!$E196,'Ultima mCF Table'!$B$1:$D$1,0))*($F196*U$11)</f>
        <v>2008.8</v>
      </c>
      <c r="V196" s="174">
        <f>INDEX('Ultima mCF Table'!$B$2:$D$92,MATCH('Ultima (Precision)'!$D$6,'Ultima mCF Table'!$A$2:$A$92,0),MATCH('Ultima (Precision)'!$E196,'Ultima mCF Table'!$B$1:$D$1,0))*($F196*V$11)</f>
        <v>2120.4</v>
      </c>
      <c r="W196" s="174">
        <f>INDEX('Ultima mCF Table'!$B$2:$D$92,MATCH('Ultima (Precision)'!$D$6,'Ultima mCF Table'!$A$2:$A$92,0),MATCH('Ultima (Precision)'!$E196,'Ultima mCF Table'!$B$1:$D$1,0))*($F196*W$11)</f>
        <v>2232</v>
      </c>
      <c r="X196" s="174">
        <f>INDEX('Ultima mCF Table'!$B$2:$D$92,MATCH('Ultima (Precision)'!$D$6,'Ultima mCF Table'!$A$2:$A$92,0),MATCH('Ultima (Precision)'!$E196,'Ultima mCF Table'!$B$1:$D$1,0))*($F196*X$11)</f>
        <v>2343.6</v>
      </c>
      <c r="Y196" s="174">
        <f>INDEX('Ultima mCF Table'!$B$2:$D$92,MATCH('Ultima (Precision)'!$D$6,'Ultima mCF Table'!$A$2:$A$92,0),MATCH('Ultima (Precision)'!$E196,'Ultima mCF Table'!$B$1:$D$1,0))*($F196*Y$11)</f>
        <v>2455.2000000000003</v>
      </c>
      <c r="Z196" s="174">
        <f>INDEX('Ultima mCF Table'!$B$2:$D$92,MATCH('Ultima (Precision)'!$D$6,'Ultima mCF Table'!$A$2:$A$92,0),MATCH('Ultima (Precision)'!$E196,'Ultima mCF Table'!$B$1:$D$1,0))*($F196*Z$11)</f>
        <v>2566.7999999999997</v>
      </c>
      <c r="AA196" s="174">
        <f>INDEX('Ultima mCF Table'!$B$2:$D$92,MATCH('Ultima (Precision)'!$D$6,'Ultima mCF Table'!$A$2:$A$92,0),MATCH('Ultima (Precision)'!$E196,'Ultima mCF Table'!$B$1:$D$1,0))*($F196*AA$11)</f>
        <v>2678.4</v>
      </c>
      <c r="AB196" s="174">
        <f>INDEX('Ultima mCF Table'!$B$2:$D$92,MATCH('Ultima (Precision)'!$D$6,'Ultima mCF Table'!$A$2:$A$92,0),MATCH('Ultima (Precision)'!$E196,'Ultima mCF Table'!$B$1:$D$1,0))*($F196*AB$11)</f>
        <v>2790</v>
      </c>
      <c r="AC196" s="174">
        <f>INDEX('Ultima mCF Table'!$B$2:$D$92,MATCH('Ultima (Precision)'!$D$6,'Ultima mCF Table'!$A$2:$A$92,0),MATCH('Ultima (Precision)'!$E196,'Ultima mCF Table'!$B$1:$D$1,0))*($F196*AC$11)</f>
        <v>2901.6</v>
      </c>
      <c r="AD196" s="178">
        <f>INDEX('Ultima mCF Table'!$B$2:$D$92,MATCH('Ultima (Precision)'!$D$6,'Ultima mCF Table'!$A$2:$A$92,0),MATCH('Ultima (Precision)'!$E196,'Ultima mCF Table'!$B$1:$D$1,0))*($F196*AD$11)</f>
        <v>3013.2000000000003</v>
      </c>
    </row>
    <row r="197" spans="1:30" x14ac:dyDescent="0.2">
      <c r="A197" s="351">
        <v>8</v>
      </c>
      <c r="B197" s="351">
        <v>723</v>
      </c>
      <c r="C197" s="351">
        <v>1075</v>
      </c>
      <c r="D197" s="351" t="s">
        <v>66</v>
      </c>
      <c r="E197" s="351" t="s">
        <v>72</v>
      </c>
      <c r="F197" s="352">
        <v>1403</v>
      </c>
      <c r="G197" s="353"/>
      <c r="H197" s="177">
        <f>INDEX('Ultima mCF Table'!$B$2:$D$92,MATCH('Ultima (Precision)'!$D$6,'Ultima mCF Table'!$A$2:$A$92,0),MATCH('Ultima (Precision)'!$E197,'Ultima mCF Table'!$B$1:$D$1,0))*($F197*H$11)</f>
        <v>701.5</v>
      </c>
      <c r="I197" s="174">
        <f>INDEX('Ultima mCF Table'!$B$2:$D$92,MATCH('Ultima (Precision)'!$D$6,'Ultima mCF Table'!$A$2:$A$92,0),MATCH('Ultima (Precision)'!$E197,'Ultima mCF Table'!$B$1:$D$1,0))*($F197*I$11)</f>
        <v>841.8</v>
      </c>
      <c r="J197" s="174">
        <f>INDEX('Ultima mCF Table'!$B$2:$D$92,MATCH('Ultima (Precision)'!$D$6,'Ultima mCF Table'!$A$2:$A$92,0),MATCH('Ultima (Precision)'!$E197,'Ultima mCF Table'!$B$1:$D$1,0))*($F197*J$11)</f>
        <v>982.09999999999991</v>
      </c>
      <c r="K197" s="174">
        <f>INDEX('Ultima mCF Table'!$B$2:$D$92,MATCH('Ultima (Precision)'!$D$6,'Ultima mCF Table'!$A$2:$A$92,0),MATCH('Ultima (Precision)'!$E197,'Ultima mCF Table'!$B$1:$D$1,0))*($F197*K$11)</f>
        <v>1122.4000000000001</v>
      </c>
      <c r="L197" s="174">
        <f>INDEX('Ultima mCF Table'!$B$2:$D$92,MATCH('Ultima (Precision)'!$D$6,'Ultima mCF Table'!$A$2:$A$92,0),MATCH('Ultima (Precision)'!$E197,'Ultima mCF Table'!$B$1:$D$1,0))*($F197*L$11)</f>
        <v>1262.7</v>
      </c>
      <c r="M197" s="174">
        <f>INDEX('Ultima mCF Table'!$B$2:$D$92,MATCH('Ultima (Precision)'!$D$6,'Ultima mCF Table'!$A$2:$A$92,0),MATCH('Ultima (Precision)'!$E197,'Ultima mCF Table'!$B$1:$D$1,0))*($F197*M$11)</f>
        <v>1403</v>
      </c>
      <c r="N197" s="174">
        <f>INDEX('Ultima mCF Table'!$B$2:$D$92,MATCH('Ultima (Precision)'!$D$6,'Ultima mCF Table'!$A$2:$A$92,0),MATCH('Ultima (Precision)'!$E197,'Ultima mCF Table'!$B$1:$D$1,0))*($F197*N$11)</f>
        <v>1543.3000000000002</v>
      </c>
      <c r="O197" s="174">
        <f>INDEX('Ultima mCF Table'!$B$2:$D$92,MATCH('Ultima (Precision)'!$D$6,'Ultima mCF Table'!$A$2:$A$92,0),MATCH('Ultima (Precision)'!$E197,'Ultima mCF Table'!$B$1:$D$1,0))*($F197*O$11)</f>
        <v>1683.6</v>
      </c>
      <c r="P197" s="174">
        <f>INDEX('Ultima mCF Table'!$B$2:$D$92,MATCH('Ultima (Precision)'!$D$6,'Ultima mCF Table'!$A$2:$A$92,0),MATCH('Ultima (Precision)'!$E197,'Ultima mCF Table'!$B$1:$D$1,0))*($F197*P$11)</f>
        <v>1823.9</v>
      </c>
      <c r="Q197" s="174">
        <f>INDEX('Ultima mCF Table'!$B$2:$D$92,MATCH('Ultima (Precision)'!$D$6,'Ultima mCF Table'!$A$2:$A$92,0),MATCH('Ultima (Precision)'!$E197,'Ultima mCF Table'!$B$1:$D$1,0))*($F197*Q$11)</f>
        <v>1964.1999999999998</v>
      </c>
      <c r="R197" s="174">
        <f>INDEX('Ultima mCF Table'!$B$2:$D$92,MATCH('Ultima (Precision)'!$D$6,'Ultima mCF Table'!$A$2:$A$92,0),MATCH('Ultima (Precision)'!$E197,'Ultima mCF Table'!$B$1:$D$1,0))*($F197*R$11)</f>
        <v>2104.5</v>
      </c>
      <c r="S197" s="174">
        <f>INDEX('Ultima mCF Table'!$B$2:$D$92,MATCH('Ultima (Precision)'!$D$6,'Ultima mCF Table'!$A$2:$A$92,0),MATCH('Ultima (Precision)'!$E197,'Ultima mCF Table'!$B$1:$D$1,0))*($F197*S$11)</f>
        <v>2244.8000000000002</v>
      </c>
      <c r="T197" s="174">
        <f>INDEX('Ultima mCF Table'!$B$2:$D$92,MATCH('Ultima (Precision)'!$D$6,'Ultima mCF Table'!$A$2:$A$92,0),MATCH('Ultima (Precision)'!$E197,'Ultima mCF Table'!$B$1:$D$1,0))*($F197*T$11)</f>
        <v>2385.1</v>
      </c>
      <c r="U197" s="174">
        <f>INDEX('Ultima mCF Table'!$B$2:$D$92,MATCH('Ultima (Precision)'!$D$6,'Ultima mCF Table'!$A$2:$A$92,0),MATCH('Ultima (Precision)'!$E197,'Ultima mCF Table'!$B$1:$D$1,0))*($F197*U$11)</f>
        <v>2525.4</v>
      </c>
      <c r="V197" s="174">
        <f>INDEX('Ultima mCF Table'!$B$2:$D$92,MATCH('Ultima (Precision)'!$D$6,'Ultima mCF Table'!$A$2:$A$92,0),MATCH('Ultima (Precision)'!$E197,'Ultima mCF Table'!$B$1:$D$1,0))*($F197*V$11)</f>
        <v>2665.7</v>
      </c>
      <c r="W197" s="174">
        <f>INDEX('Ultima mCF Table'!$B$2:$D$92,MATCH('Ultima (Precision)'!$D$6,'Ultima mCF Table'!$A$2:$A$92,0),MATCH('Ultima (Precision)'!$E197,'Ultima mCF Table'!$B$1:$D$1,0))*($F197*W$11)</f>
        <v>2806</v>
      </c>
      <c r="X197" s="174">
        <f>INDEX('Ultima mCF Table'!$B$2:$D$92,MATCH('Ultima (Precision)'!$D$6,'Ultima mCF Table'!$A$2:$A$92,0),MATCH('Ultima (Precision)'!$E197,'Ultima mCF Table'!$B$1:$D$1,0))*($F197*X$11)</f>
        <v>2946.3</v>
      </c>
      <c r="Y197" s="174">
        <f>INDEX('Ultima mCF Table'!$B$2:$D$92,MATCH('Ultima (Precision)'!$D$6,'Ultima mCF Table'!$A$2:$A$92,0),MATCH('Ultima (Precision)'!$E197,'Ultima mCF Table'!$B$1:$D$1,0))*($F197*Y$11)</f>
        <v>3086.6000000000004</v>
      </c>
      <c r="Z197" s="174">
        <f>INDEX('Ultima mCF Table'!$B$2:$D$92,MATCH('Ultima (Precision)'!$D$6,'Ultima mCF Table'!$A$2:$A$92,0),MATCH('Ultima (Precision)'!$E197,'Ultima mCF Table'!$B$1:$D$1,0))*($F197*Z$11)</f>
        <v>3226.8999999999996</v>
      </c>
      <c r="AA197" s="174">
        <f>INDEX('Ultima mCF Table'!$B$2:$D$92,MATCH('Ultima (Precision)'!$D$6,'Ultima mCF Table'!$A$2:$A$92,0),MATCH('Ultima (Precision)'!$E197,'Ultima mCF Table'!$B$1:$D$1,0))*($F197*AA$11)</f>
        <v>3367.2</v>
      </c>
      <c r="AB197" s="174">
        <f>INDEX('Ultima mCF Table'!$B$2:$D$92,MATCH('Ultima (Precision)'!$D$6,'Ultima mCF Table'!$A$2:$A$92,0),MATCH('Ultima (Precision)'!$E197,'Ultima mCF Table'!$B$1:$D$1,0))*($F197*AB$11)</f>
        <v>3507.5</v>
      </c>
      <c r="AC197" s="174">
        <f>INDEX('Ultima mCF Table'!$B$2:$D$92,MATCH('Ultima (Precision)'!$D$6,'Ultima mCF Table'!$A$2:$A$92,0),MATCH('Ultima (Precision)'!$E197,'Ultima mCF Table'!$B$1:$D$1,0))*($F197*AC$11)</f>
        <v>3647.8</v>
      </c>
      <c r="AD197" s="178">
        <f>INDEX('Ultima mCF Table'!$B$2:$D$92,MATCH('Ultima (Precision)'!$D$6,'Ultima mCF Table'!$A$2:$A$92,0),MATCH('Ultima (Precision)'!$E197,'Ultima mCF Table'!$B$1:$D$1,0))*($F197*AD$11)</f>
        <v>3788.1000000000004</v>
      </c>
    </row>
    <row r="198" spans="1:30" x14ac:dyDescent="0.2">
      <c r="A198" s="351">
        <v>8</v>
      </c>
      <c r="B198" s="351">
        <v>723</v>
      </c>
      <c r="C198" s="351">
        <v>1075</v>
      </c>
      <c r="D198" s="351" t="s">
        <v>67</v>
      </c>
      <c r="E198" s="351" t="s">
        <v>72</v>
      </c>
      <c r="F198" s="352">
        <v>2124</v>
      </c>
      <c r="G198" s="353"/>
      <c r="H198" s="177">
        <f>INDEX('Ultima mCF Table'!$B$2:$D$92,MATCH('Ultima (Precision)'!$D$6,'Ultima mCF Table'!$A$2:$A$92,0),MATCH('Ultima (Precision)'!$E198,'Ultima mCF Table'!$B$1:$D$1,0))*($F198*H$11)</f>
        <v>1062</v>
      </c>
      <c r="I198" s="174">
        <f>INDEX('Ultima mCF Table'!$B$2:$D$92,MATCH('Ultima (Precision)'!$D$6,'Ultima mCF Table'!$A$2:$A$92,0),MATCH('Ultima (Precision)'!$E198,'Ultima mCF Table'!$B$1:$D$1,0))*($F198*I$11)</f>
        <v>1274.3999999999999</v>
      </c>
      <c r="J198" s="174">
        <f>INDEX('Ultima mCF Table'!$B$2:$D$92,MATCH('Ultima (Precision)'!$D$6,'Ultima mCF Table'!$A$2:$A$92,0),MATCH('Ultima (Precision)'!$E198,'Ultima mCF Table'!$B$1:$D$1,0))*($F198*J$11)</f>
        <v>1486.8</v>
      </c>
      <c r="K198" s="174">
        <f>INDEX('Ultima mCF Table'!$B$2:$D$92,MATCH('Ultima (Precision)'!$D$6,'Ultima mCF Table'!$A$2:$A$92,0),MATCH('Ultima (Precision)'!$E198,'Ultima mCF Table'!$B$1:$D$1,0))*($F198*K$11)</f>
        <v>1699.2</v>
      </c>
      <c r="L198" s="174">
        <f>INDEX('Ultima mCF Table'!$B$2:$D$92,MATCH('Ultima (Precision)'!$D$6,'Ultima mCF Table'!$A$2:$A$92,0),MATCH('Ultima (Precision)'!$E198,'Ultima mCF Table'!$B$1:$D$1,0))*($F198*L$11)</f>
        <v>1911.6000000000001</v>
      </c>
      <c r="M198" s="174">
        <f>INDEX('Ultima mCF Table'!$B$2:$D$92,MATCH('Ultima (Precision)'!$D$6,'Ultima mCF Table'!$A$2:$A$92,0),MATCH('Ultima (Precision)'!$E198,'Ultima mCF Table'!$B$1:$D$1,0))*($F198*M$11)</f>
        <v>2124</v>
      </c>
      <c r="N198" s="174">
        <f>INDEX('Ultima mCF Table'!$B$2:$D$92,MATCH('Ultima (Precision)'!$D$6,'Ultima mCF Table'!$A$2:$A$92,0),MATCH('Ultima (Precision)'!$E198,'Ultima mCF Table'!$B$1:$D$1,0))*($F198*N$11)</f>
        <v>2336.4</v>
      </c>
      <c r="O198" s="174">
        <f>INDEX('Ultima mCF Table'!$B$2:$D$92,MATCH('Ultima (Precision)'!$D$6,'Ultima mCF Table'!$A$2:$A$92,0),MATCH('Ultima (Precision)'!$E198,'Ultima mCF Table'!$B$1:$D$1,0))*($F198*O$11)</f>
        <v>2548.7999999999997</v>
      </c>
      <c r="P198" s="174">
        <f>INDEX('Ultima mCF Table'!$B$2:$D$92,MATCH('Ultima (Precision)'!$D$6,'Ultima mCF Table'!$A$2:$A$92,0),MATCH('Ultima (Precision)'!$E198,'Ultima mCF Table'!$B$1:$D$1,0))*($F198*P$11)</f>
        <v>2761.2000000000003</v>
      </c>
      <c r="Q198" s="174">
        <f>INDEX('Ultima mCF Table'!$B$2:$D$92,MATCH('Ultima (Precision)'!$D$6,'Ultima mCF Table'!$A$2:$A$92,0),MATCH('Ultima (Precision)'!$E198,'Ultima mCF Table'!$B$1:$D$1,0))*($F198*Q$11)</f>
        <v>2973.6</v>
      </c>
      <c r="R198" s="174">
        <f>INDEX('Ultima mCF Table'!$B$2:$D$92,MATCH('Ultima (Precision)'!$D$6,'Ultima mCF Table'!$A$2:$A$92,0),MATCH('Ultima (Precision)'!$E198,'Ultima mCF Table'!$B$1:$D$1,0))*($F198*R$11)</f>
        <v>3186</v>
      </c>
      <c r="S198" s="174">
        <f>INDEX('Ultima mCF Table'!$B$2:$D$92,MATCH('Ultima (Precision)'!$D$6,'Ultima mCF Table'!$A$2:$A$92,0),MATCH('Ultima (Precision)'!$E198,'Ultima mCF Table'!$B$1:$D$1,0))*($F198*S$11)</f>
        <v>3398.4</v>
      </c>
      <c r="T198" s="174">
        <f>INDEX('Ultima mCF Table'!$B$2:$D$92,MATCH('Ultima (Precision)'!$D$6,'Ultima mCF Table'!$A$2:$A$92,0),MATCH('Ultima (Precision)'!$E198,'Ultima mCF Table'!$B$1:$D$1,0))*($F198*T$11)</f>
        <v>3610.7999999999997</v>
      </c>
      <c r="U198" s="174">
        <f>INDEX('Ultima mCF Table'!$B$2:$D$92,MATCH('Ultima (Precision)'!$D$6,'Ultima mCF Table'!$A$2:$A$92,0),MATCH('Ultima (Precision)'!$E198,'Ultima mCF Table'!$B$1:$D$1,0))*($F198*U$11)</f>
        <v>3823.2000000000003</v>
      </c>
      <c r="V198" s="174">
        <f>INDEX('Ultima mCF Table'!$B$2:$D$92,MATCH('Ultima (Precision)'!$D$6,'Ultima mCF Table'!$A$2:$A$92,0),MATCH('Ultima (Precision)'!$E198,'Ultima mCF Table'!$B$1:$D$1,0))*($F198*V$11)</f>
        <v>4035.6</v>
      </c>
      <c r="W198" s="174">
        <f>INDEX('Ultima mCF Table'!$B$2:$D$92,MATCH('Ultima (Precision)'!$D$6,'Ultima mCF Table'!$A$2:$A$92,0),MATCH('Ultima (Precision)'!$E198,'Ultima mCF Table'!$B$1:$D$1,0))*($F198*W$11)</f>
        <v>4248</v>
      </c>
      <c r="X198" s="174">
        <f>INDEX('Ultima mCF Table'!$B$2:$D$92,MATCH('Ultima (Precision)'!$D$6,'Ultima mCF Table'!$A$2:$A$92,0),MATCH('Ultima (Precision)'!$E198,'Ultima mCF Table'!$B$1:$D$1,0))*($F198*X$11)</f>
        <v>4460.4000000000005</v>
      </c>
      <c r="Y198" s="174">
        <f>INDEX('Ultima mCF Table'!$B$2:$D$92,MATCH('Ultima (Precision)'!$D$6,'Ultima mCF Table'!$A$2:$A$92,0),MATCH('Ultima (Precision)'!$E198,'Ultima mCF Table'!$B$1:$D$1,0))*($F198*Y$11)</f>
        <v>4672.8</v>
      </c>
      <c r="Z198" s="174">
        <f>INDEX('Ultima mCF Table'!$B$2:$D$92,MATCH('Ultima (Precision)'!$D$6,'Ultima mCF Table'!$A$2:$A$92,0),MATCH('Ultima (Precision)'!$E198,'Ultima mCF Table'!$B$1:$D$1,0))*($F198*Z$11)</f>
        <v>4885.2</v>
      </c>
      <c r="AA198" s="174">
        <f>INDEX('Ultima mCF Table'!$B$2:$D$92,MATCH('Ultima (Precision)'!$D$6,'Ultima mCF Table'!$A$2:$A$92,0),MATCH('Ultima (Precision)'!$E198,'Ultima mCF Table'!$B$1:$D$1,0))*($F198*AA$11)</f>
        <v>5097.5999999999995</v>
      </c>
      <c r="AB198" s="174">
        <f>INDEX('Ultima mCF Table'!$B$2:$D$92,MATCH('Ultima (Precision)'!$D$6,'Ultima mCF Table'!$A$2:$A$92,0),MATCH('Ultima (Precision)'!$E198,'Ultima mCF Table'!$B$1:$D$1,0))*($F198*AB$11)</f>
        <v>5310</v>
      </c>
      <c r="AC198" s="174">
        <f>INDEX('Ultima mCF Table'!$B$2:$D$92,MATCH('Ultima (Precision)'!$D$6,'Ultima mCF Table'!$A$2:$A$92,0),MATCH('Ultima (Precision)'!$E198,'Ultima mCF Table'!$B$1:$D$1,0))*($F198*AC$11)</f>
        <v>5522.4000000000005</v>
      </c>
      <c r="AD198" s="178">
        <f>INDEX('Ultima mCF Table'!$B$2:$D$92,MATCH('Ultima (Precision)'!$D$6,'Ultima mCF Table'!$A$2:$A$92,0),MATCH('Ultima (Precision)'!$E198,'Ultima mCF Table'!$B$1:$D$1,0))*($F198*AD$11)</f>
        <v>5734.8</v>
      </c>
    </row>
    <row r="199" spans="1:30" x14ac:dyDescent="0.2">
      <c r="A199" s="351">
        <v>8</v>
      </c>
      <c r="B199" s="351">
        <v>723</v>
      </c>
      <c r="C199" s="351">
        <v>1075</v>
      </c>
      <c r="D199" s="351" t="s">
        <v>68</v>
      </c>
      <c r="E199" s="351" t="s">
        <v>72</v>
      </c>
      <c r="F199" s="352">
        <v>2668</v>
      </c>
      <c r="G199" s="353"/>
      <c r="H199" s="177">
        <f>INDEX('Ultima mCF Table'!$B$2:$D$92,MATCH('Ultima (Precision)'!$D$6,'Ultima mCF Table'!$A$2:$A$92,0),MATCH('Ultima (Precision)'!$E199,'Ultima mCF Table'!$B$1:$D$1,0))*($F199*H$11)</f>
        <v>1334</v>
      </c>
      <c r="I199" s="174">
        <f>INDEX('Ultima mCF Table'!$B$2:$D$92,MATCH('Ultima (Precision)'!$D$6,'Ultima mCF Table'!$A$2:$A$92,0),MATCH('Ultima (Precision)'!$E199,'Ultima mCF Table'!$B$1:$D$1,0))*($F199*I$11)</f>
        <v>1600.8</v>
      </c>
      <c r="J199" s="174">
        <f>INDEX('Ultima mCF Table'!$B$2:$D$92,MATCH('Ultima (Precision)'!$D$6,'Ultima mCF Table'!$A$2:$A$92,0),MATCH('Ultima (Precision)'!$E199,'Ultima mCF Table'!$B$1:$D$1,0))*($F199*J$11)</f>
        <v>1867.6</v>
      </c>
      <c r="K199" s="174">
        <f>INDEX('Ultima mCF Table'!$B$2:$D$92,MATCH('Ultima (Precision)'!$D$6,'Ultima mCF Table'!$A$2:$A$92,0),MATCH('Ultima (Precision)'!$E199,'Ultima mCF Table'!$B$1:$D$1,0))*($F199*K$11)</f>
        <v>2134.4</v>
      </c>
      <c r="L199" s="174">
        <f>INDEX('Ultima mCF Table'!$B$2:$D$92,MATCH('Ultima (Precision)'!$D$6,'Ultima mCF Table'!$A$2:$A$92,0),MATCH('Ultima (Precision)'!$E199,'Ultima mCF Table'!$B$1:$D$1,0))*($F199*L$11)</f>
        <v>2401.2000000000003</v>
      </c>
      <c r="M199" s="174">
        <f>INDEX('Ultima mCF Table'!$B$2:$D$92,MATCH('Ultima (Precision)'!$D$6,'Ultima mCF Table'!$A$2:$A$92,0),MATCH('Ultima (Precision)'!$E199,'Ultima mCF Table'!$B$1:$D$1,0))*($F199*M$11)</f>
        <v>2668</v>
      </c>
      <c r="N199" s="174">
        <f>INDEX('Ultima mCF Table'!$B$2:$D$92,MATCH('Ultima (Precision)'!$D$6,'Ultima mCF Table'!$A$2:$A$92,0),MATCH('Ultima (Precision)'!$E199,'Ultima mCF Table'!$B$1:$D$1,0))*($F199*N$11)</f>
        <v>2934.8</v>
      </c>
      <c r="O199" s="174">
        <f>INDEX('Ultima mCF Table'!$B$2:$D$92,MATCH('Ultima (Precision)'!$D$6,'Ultima mCF Table'!$A$2:$A$92,0),MATCH('Ultima (Precision)'!$E199,'Ultima mCF Table'!$B$1:$D$1,0))*($F199*O$11)</f>
        <v>3201.6</v>
      </c>
      <c r="P199" s="174">
        <f>INDEX('Ultima mCF Table'!$B$2:$D$92,MATCH('Ultima (Precision)'!$D$6,'Ultima mCF Table'!$A$2:$A$92,0),MATCH('Ultima (Precision)'!$E199,'Ultima mCF Table'!$B$1:$D$1,0))*($F199*P$11)</f>
        <v>3468.4</v>
      </c>
      <c r="Q199" s="174">
        <f>INDEX('Ultima mCF Table'!$B$2:$D$92,MATCH('Ultima (Precision)'!$D$6,'Ultima mCF Table'!$A$2:$A$92,0),MATCH('Ultima (Precision)'!$E199,'Ultima mCF Table'!$B$1:$D$1,0))*($F199*Q$11)</f>
        <v>3735.2</v>
      </c>
      <c r="R199" s="174">
        <f>INDEX('Ultima mCF Table'!$B$2:$D$92,MATCH('Ultima (Precision)'!$D$6,'Ultima mCF Table'!$A$2:$A$92,0),MATCH('Ultima (Precision)'!$E199,'Ultima mCF Table'!$B$1:$D$1,0))*($F199*R$11)</f>
        <v>4002</v>
      </c>
      <c r="S199" s="174">
        <f>INDEX('Ultima mCF Table'!$B$2:$D$92,MATCH('Ultima (Precision)'!$D$6,'Ultima mCF Table'!$A$2:$A$92,0),MATCH('Ultima (Precision)'!$E199,'Ultima mCF Table'!$B$1:$D$1,0))*($F199*S$11)</f>
        <v>4268.8</v>
      </c>
      <c r="T199" s="174">
        <f>INDEX('Ultima mCF Table'!$B$2:$D$92,MATCH('Ultima (Precision)'!$D$6,'Ultima mCF Table'!$A$2:$A$92,0),MATCH('Ultima (Precision)'!$E199,'Ultima mCF Table'!$B$1:$D$1,0))*($F199*T$11)</f>
        <v>4535.5999999999995</v>
      </c>
      <c r="U199" s="174">
        <f>INDEX('Ultima mCF Table'!$B$2:$D$92,MATCH('Ultima (Precision)'!$D$6,'Ultima mCF Table'!$A$2:$A$92,0),MATCH('Ultima (Precision)'!$E199,'Ultima mCF Table'!$B$1:$D$1,0))*($F199*U$11)</f>
        <v>4802.4000000000005</v>
      </c>
      <c r="V199" s="174">
        <f>INDEX('Ultima mCF Table'!$B$2:$D$92,MATCH('Ultima (Precision)'!$D$6,'Ultima mCF Table'!$A$2:$A$92,0),MATCH('Ultima (Precision)'!$E199,'Ultima mCF Table'!$B$1:$D$1,0))*($F199*V$11)</f>
        <v>5069.2</v>
      </c>
      <c r="W199" s="174">
        <f>INDEX('Ultima mCF Table'!$B$2:$D$92,MATCH('Ultima (Precision)'!$D$6,'Ultima mCF Table'!$A$2:$A$92,0),MATCH('Ultima (Precision)'!$E199,'Ultima mCF Table'!$B$1:$D$1,0))*($F199*W$11)</f>
        <v>5336</v>
      </c>
      <c r="X199" s="174">
        <f>INDEX('Ultima mCF Table'!$B$2:$D$92,MATCH('Ultima (Precision)'!$D$6,'Ultima mCF Table'!$A$2:$A$92,0),MATCH('Ultima (Precision)'!$E199,'Ultima mCF Table'!$B$1:$D$1,0))*($F199*X$11)</f>
        <v>5602.8</v>
      </c>
      <c r="Y199" s="174">
        <f>INDEX('Ultima mCF Table'!$B$2:$D$92,MATCH('Ultima (Precision)'!$D$6,'Ultima mCF Table'!$A$2:$A$92,0),MATCH('Ultima (Precision)'!$E199,'Ultima mCF Table'!$B$1:$D$1,0))*($F199*Y$11)</f>
        <v>5869.6</v>
      </c>
      <c r="Z199" s="174">
        <f>INDEX('Ultima mCF Table'!$B$2:$D$92,MATCH('Ultima (Precision)'!$D$6,'Ultima mCF Table'!$A$2:$A$92,0),MATCH('Ultima (Precision)'!$E199,'Ultima mCF Table'!$B$1:$D$1,0))*($F199*Z$11)</f>
        <v>6136.4</v>
      </c>
      <c r="AA199" s="174">
        <f>INDEX('Ultima mCF Table'!$B$2:$D$92,MATCH('Ultima (Precision)'!$D$6,'Ultima mCF Table'!$A$2:$A$92,0),MATCH('Ultima (Precision)'!$E199,'Ultima mCF Table'!$B$1:$D$1,0))*($F199*AA$11)</f>
        <v>6403.2</v>
      </c>
      <c r="AB199" s="174">
        <f>INDEX('Ultima mCF Table'!$B$2:$D$92,MATCH('Ultima (Precision)'!$D$6,'Ultima mCF Table'!$A$2:$A$92,0),MATCH('Ultima (Precision)'!$E199,'Ultima mCF Table'!$B$1:$D$1,0))*($F199*AB$11)</f>
        <v>6670</v>
      </c>
      <c r="AC199" s="174">
        <f>INDEX('Ultima mCF Table'!$B$2:$D$92,MATCH('Ultima (Precision)'!$D$6,'Ultima mCF Table'!$A$2:$A$92,0),MATCH('Ultima (Precision)'!$E199,'Ultima mCF Table'!$B$1:$D$1,0))*($F199*AC$11)</f>
        <v>6936.8</v>
      </c>
      <c r="AD199" s="178">
        <f>INDEX('Ultima mCF Table'!$B$2:$D$92,MATCH('Ultima (Precision)'!$D$6,'Ultima mCF Table'!$A$2:$A$92,0),MATCH('Ultima (Precision)'!$E199,'Ultima mCF Table'!$B$1:$D$1,0))*($F199*AD$11)</f>
        <v>7203.6</v>
      </c>
    </row>
    <row r="200" spans="1:30" x14ac:dyDescent="0.2">
      <c r="A200" s="351">
        <v>8</v>
      </c>
      <c r="B200" s="351">
        <v>795</v>
      </c>
      <c r="C200" s="351">
        <v>1145</v>
      </c>
      <c r="D200" s="351" t="s">
        <v>65</v>
      </c>
      <c r="E200" s="351" t="s">
        <v>72</v>
      </c>
      <c r="F200" s="352">
        <v>1204</v>
      </c>
      <c r="G200" s="353"/>
      <c r="H200" s="177">
        <f>INDEX('Ultima mCF Table'!$B$2:$D$92,MATCH('Ultima (Precision)'!$D$6,'Ultima mCF Table'!$A$2:$A$92,0),MATCH('Ultima (Precision)'!$E200,'Ultima mCF Table'!$B$1:$D$1,0))*($F200*H$11)</f>
        <v>602</v>
      </c>
      <c r="I200" s="174">
        <f>INDEX('Ultima mCF Table'!$B$2:$D$92,MATCH('Ultima (Precision)'!$D$6,'Ultima mCF Table'!$A$2:$A$92,0),MATCH('Ultima (Precision)'!$E200,'Ultima mCF Table'!$B$1:$D$1,0))*($F200*I$11)</f>
        <v>722.4</v>
      </c>
      <c r="J200" s="174">
        <f>INDEX('Ultima mCF Table'!$B$2:$D$92,MATCH('Ultima (Precision)'!$D$6,'Ultima mCF Table'!$A$2:$A$92,0),MATCH('Ultima (Precision)'!$E200,'Ultima mCF Table'!$B$1:$D$1,0))*($F200*J$11)</f>
        <v>842.8</v>
      </c>
      <c r="K200" s="174">
        <f>INDEX('Ultima mCF Table'!$B$2:$D$92,MATCH('Ultima (Precision)'!$D$6,'Ultima mCF Table'!$A$2:$A$92,0),MATCH('Ultima (Precision)'!$E200,'Ultima mCF Table'!$B$1:$D$1,0))*($F200*K$11)</f>
        <v>963.2</v>
      </c>
      <c r="L200" s="174">
        <f>INDEX('Ultima mCF Table'!$B$2:$D$92,MATCH('Ultima (Precision)'!$D$6,'Ultima mCF Table'!$A$2:$A$92,0),MATCH('Ultima (Precision)'!$E200,'Ultima mCF Table'!$B$1:$D$1,0))*($F200*L$11)</f>
        <v>1083.6000000000001</v>
      </c>
      <c r="M200" s="174">
        <f>INDEX('Ultima mCF Table'!$B$2:$D$92,MATCH('Ultima (Precision)'!$D$6,'Ultima mCF Table'!$A$2:$A$92,0),MATCH('Ultima (Precision)'!$E200,'Ultima mCF Table'!$B$1:$D$1,0))*($F200*M$11)</f>
        <v>1204</v>
      </c>
      <c r="N200" s="174">
        <f>INDEX('Ultima mCF Table'!$B$2:$D$92,MATCH('Ultima (Precision)'!$D$6,'Ultima mCF Table'!$A$2:$A$92,0),MATCH('Ultima (Precision)'!$E200,'Ultima mCF Table'!$B$1:$D$1,0))*($F200*N$11)</f>
        <v>1324.4</v>
      </c>
      <c r="O200" s="174">
        <f>INDEX('Ultima mCF Table'!$B$2:$D$92,MATCH('Ultima (Precision)'!$D$6,'Ultima mCF Table'!$A$2:$A$92,0),MATCH('Ultima (Precision)'!$E200,'Ultima mCF Table'!$B$1:$D$1,0))*($F200*O$11)</f>
        <v>1444.8</v>
      </c>
      <c r="P200" s="174">
        <f>INDEX('Ultima mCF Table'!$B$2:$D$92,MATCH('Ultima (Precision)'!$D$6,'Ultima mCF Table'!$A$2:$A$92,0),MATCH('Ultima (Precision)'!$E200,'Ultima mCF Table'!$B$1:$D$1,0))*($F200*P$11)</f>
        <v>1565.2</v>
      </c>
      <c r="Q200" s="174">
        <f>INDEX('Ultima mCF Table'!$B$2:$D$92,MATCH('Ultima (Precision)'!$D$6,'Ultima mCF Table'!$A$2:$A$92,0),MATCH('Ultima (Precision)'!$E200,'Ultima mCF Table'!$B$1:$D$1,0))*($F200*Q$11)</f>
        <v>1685.6</v>
      </c>
      <c r="R200" s="174">
        <f>INDEX('Ultima mCF Table'!$B$2:$D$92,MATCH('Ultima (Precision)'!$D$6,'Ultima mCF Table'!$A$2:$A$92,0),MATCH('Ultima (Precision)'!$E200,'Ultima mCF Table'!$B$1:$D$1,0))*($F200*R$11)</f>
        <v>1806</v>
      </c>
      <c r="S200" s="174">
        <f>INDEX('Ultima mCF Table'!$B$2:$D$92,MATCH('Ultima (Precision)'!$D$6,'Ultima mCF Table'!$A$2:$A$92,0),MATCH('Ultima (Precision)'!$E200,'Ultima mCF Table'!$B$1:$D$1,0))*($F200*S$11)</f>
        <v>1926.4</v>
      </c>
      <c r="T200" s="174">
        <f>INDEX('Ultima mCF Table'!$B$2:$D$92,MATCH('Ultima (Precision)'!$D$6,'Ultima mCF Table'!$A$2:$A$92,0),MATCH('Ultima (Precision)'!$E200,'Ultima mCF Table'!$B$1:$D$1,0))*($F200*T$11)</f>
        <v>2046.8</v>
      </c>
      <c r="U200" s="174">
        <f>INDEX('Ultima mCF Table'!$B$2:$D$92,MATCH('Ultima (Precision)'!$D$6,'Ultima mCF Table'!$A$2:$A$92,0),MATCH('Ultima (Precision)'!$E200,'Ultima mCF Table'!$B$1:$D$1,0))*($F200*U$11)</f>
        <v>2167.2000000000003</v>
      </c>
      <c r="V200" s="174">
        <f>INDEX('Ultima mCF Table'!$B$2:$D$92,MATCH('Ultima (Precision)'!$D$6,'Ultima mCF Table'!$A$2:$A$92,0),MATCH('Ultima (Precision)'!$E200,'Ultima mCF Table'!$B$1:$D$1,0))*($F200*V$11)</f>
        <v>2287.6</v>
      </c>
      <c r="W200" s="174">
        <f>INDEX('Ultima mCF Table'!$B$2:$D$92,MATCH('Ultima (Precision)'!$D$6,'Ultima mCF Table'!$A$2:$A$92,0),MATCH('Ultima (Precision)'!$E200,'Ultima mCF Table'!$B$1:$D$1,0))*($F200*W$11)</f>
        <v>2408</v>
      </c>
      <c r="X200" s="174">
        <f>INDEX('Ultima mCF Table'!$B$2:$D$92,MATCH('Ultima (Precision)'!$D$6,'Ultima mCF Table'!$A$2:$A$92,0),MATCH('Ultima (Precision)'!$E200,'Ultima mCF Table'!$B$1:$D$1,0))*($F200*X$11)</f>
        <v>2528.4</v>
      </c>
      <c r="Y200" s="174">
        <f>INDEX('Ultima mCF Table'!$B$2:$D$92,MATCH('Ultima (Precision)'!$D$6,'Ultima mCF Table'!$A$2:$A$92,0),MATCH('Ultima (Precision)'!$E200,'Ultima mCF Table'!$B$1:$D$1,0))*($F200*Y$11)</f>
        <v>2648.8</v>
      </c>
      <c r="Z200" s="174">
        <f>INDEX('Ultima mCF Table'!$B$2:$D$92,MATCH('Ultima (Precision)'!$D$6,'Ultima mCF Table'!$A$2:$A$92,0),MATCH('Ultima (Precision)'!$E200,'Ultima mCF Table'!$B$1:$D$1,0))*($F200*Z$11)</f>
        <v>2769.2</v>
      </c>
      <c r="AA200" s="174">
        <f>INDEX('Ultima mCF Table'!$B$2:$D$92,MATCH('Ultima (Precision)'!$D$6,'Ultima mCF Table'!$A$2:$A$92,0),MATCH('Ultima (Precision)'!$E200,'Ultima mCF Table'!$B$1:$D$1,0))*($F200*AA$11)</f>
        <v>2889.6</v>
      </c>
      <c r="AB200" s="174">
        <f>INDEX('Ultima mCF Table'!$B$2:$D$92,MATCH('Ultima (Precision)'!$D$6,'Ultima mCF Table'!$A$2:$A$92,0),MATCH('Ultima (Precision)'!$E200,'Ultima mCF Table'!$B$1:$D$1,0))*($F200*AB$11)</f>
        <v>3010</v>
      </c>
      <c r="AC200" s="174">
        <f>INDEX('Ultima mCF Table'!$B$2:$D$92,MATCH('Ultima (Precision)'!$D$6,'Ultima mCF Table'!$A$2:$A$92,0),MATCH('Ultima (Precision)'!$E200,'Ultima mCF Table'!$B$1:$D$1,0))*($F200*AC$11)</f>
        <v>3130.4</v>
      </c>
      <c r="AD200" s="178">
        <f>INDEX('Ultima mCF Table'!$B$2:$D$92,MATCH('Ultima (Precision)'!$D$6,'Ultima mCF Table'!$A$2:$A$92,0),MATCH('Ultima (Precision)'!$E200,'Ultima mCF Table'!$B$1:$D$1,0))*($F200*AD$11)</f>
        <v>3250.8</v>
      </c>
    </row>
    <row r="201" spans="1:30" x14ac:dyDescent="0.2">
      <c r="A201" s="351">
        <v>8</v>
      </c>
      <c r="B201" s="351">
        <v>795</v>
      </c>
      <c r="C201" s="351">
        <v>1145</v>
      </c>
      <c r="D201" s="351" t="s">
        <v>66</v>
      </c>
      <c r="E201" s="351" t="s">
        <v>72</v>
      </c>
      <c r="F201" s="352">
        <v>1522</v>
      </c>
      <c r="G201" s="353"/>
      <c r="H201" s="177">
        <f>INDEX('Ultima mCF Table'!$B$2:$D$92,MATCH('Ultima (Precision)'!$D$6,'Ultima mCF Table'!$A$2:$A$92,0),MATCH('Ultima (Precision)'!$E201,'Ultima mCF Table'!$B$1:$D$1,0))*($F201*H$11)</f>
        <v>761</v>
      </c>
      <c r="I201" s="174">
        <f>INDEX('Ultima mCF Table'!$B$2:$D$92,MATCH('Ultima (Precision)'!$D$6,'Ultima mCF Table'!$A$2:$A$92,0),MATCH('Ultima (Precision)'!$E201,'Ultima mCF Table'!$B$1:$D$1,0))*($F201*I$11)</f>
        <v>913.19999999999993</v>
      </c>
      <c r="J201" s="174">
        <f>INDEX('Ultima mCF Table'!$B$2:$D$92,MATCH('Ultima (Precision)'!$D$6,'Ultima mCF Table'!$A$2:$A$92,0),MATCH('Ultima (Precision)'!$E201,'Ultima mCF Table'!$B$1:$D$1,0))*($F201*J$11)</f>
        <v>1065.3999999999999</v>
      </c>
      <c r="K201" s="174">
        <f>INDEX('Ultima mCF Table'!$B$2:$D$92,MATCH('Ultima (Precision)'!$D$6,'Ultima mCF Table'!$A$2:$A$92,0),MATCH('Ultima (Precision)'!$E201,'Ultima mCF Table'!$B$1:$D$1,0))*($F201*K$11)</f>
        <v>1217.6000000000001</v>
      </c>
      <c r="L201" s="174">
        <f>INDEX('Ultima mCF Table'!$B$2:$D$92,MATCH('Ultima (Precision)'!$D$6,'Ultima mCF Table'!$A$2:$A$92,0),MATCH('Ultima (Precision)'!$E201,'Ultima mCF Table'!$B$1:$D$1,0))*($F201*L$11)</f>
        <v>1369.8</v>
      </c>
      <c r="M201" s="174">
        <f>INDEX('Ultima mCF Table'!$B$2:$D$92,MATCH('Ultima (Precision)'!$D$6,'Ultima mCF Table'!$A$2:$A$92,0),MATCH('Ultima (Precision)'!$E201,'Ultima mCF Table'!$B$1:$D$1,0))*($F201*M$11)</f>
        <v>1522</v>
      </c>
      <c r="N201" s="174">
        <f>INDEX('Ultima mCF Table'!$B$2:$D$92,MATCH('Ultima (Precision)'!$D$6,'Ultima mCF Table'!$A$2:$A$92,0),MATCH('Ultima (Precision)'!$E201,'Ultima mCF Table'!$B$1:$D$1,0))*($F201*N$11)</f>
        <v>1674.2</v>
      </c>
      <c r="O201" s="174">
        <f>INDEX('Ultima mCF Table'!$B$2:$D$92,MATCH('Ultima (Precision)'!$D$6,'Ultima mCF Table'!$A$2:$A$92,0),MATCH('Ultima (Precision)'!$E201,'Ultima mCF Table'!$B$1:$D$1,0))*($F201*O$11)</f>
        <v>1826.3999999999999</v>
      </c>
      <c r="P201" s="174">
        <f>INDEX('Ultima mCF Table'!$B$2:$D$92,MATCH('Ultima (Precision)'!$D$6,'Ultima mCF Table'!$A$2:$A$92,0),MATCH('Ultima (Precision)'!$E201,'Ultima mCF Table'!$B$1:$D$1,0))*($F201*P$11)</f>
        <v>1978.6000000000001</v>
      </c>
      <c r="Q201" s="174">
        <f>INDEX('Ultima mCF Table'!$B$2:$D$92,MATCH('Ultima (Precision)'!$D$6,'Ultima mCF Table'!$A$2:$A$92,0),MATCH('Ultima (Precision)'!$E201,'Ultima mCF Table'!$B$1:$D$1,0))*($F201*Q$11)</f>
        <v>2130.7999999999997</v>
      </c>
      <c r="R201" s="174">
        <f>INDEX('Ultima mCF Table'!$B$2:$D$92,MATCH('Ultima (Precision)'!$D$6,'Ultima mCF Table'!$A$2:$A$92,0),MATCH('Ultima (Precision)'!$E201,'Ultima mCF Table'!$B$1:$D$1,0))*($F201*R$11)</f>
        <v>2283</v>
      </c>
      <c r="S201" s="174">
        <f>INDEX('Ultima mCF Table'!$B$2:$D$92,MATCH('Ultima (Precision)'!$D$6,'Ultima mCF Table'!$A$2:$A$92,0),MATCH('Ultima (Precision)'!$E201,'Ultima mCF Table'!$B$1:$D$1,0))*($F201*S$11)</f>
        <v>2435.2000000000003</v>
      </c>
      <c r="T201" s="174">
        <f>INDEX('Ultima mCF Table'!$B$2:$D$92,MATCH('Ultima (Precision)'!$D$6,'Ultima mCF Table'!$A$2:$A$92,0),MATCH('Ultima (Precision)'!$E201,'Ultima mCF Table'!$B$1:$D$1,0))*($F201*T$11)</f>
        <v>2587.4</v>
      </c>
      <c r="U201" s="174">
        <f>INDEX('Ultima mCF Table'!$B$2:$D$92,MATCH('Ultima (Precision)'!$D$6,'Ultima mCF Table'!$A$2:$A$92,0),MATCH('Ultima (Precision)'!$E201,'Ultima mCF Table'!$B$1:$D$1,0))*($F201*U$11)</f>
        <v>2739.6</v>
      </c>
      <c r="V201" s="174">
        <f>INDEX('Ultima mCF Table'!$B$2:$D$92,MATCH('Ultima (Precision)'!$D$6,'Ultima mCF Table'!$A$2:$A$92,0),MATCH('Ultima (Precision)'!$E201,'Ultima mCF Table'!$B$1:$D$1,0))*($F201*V$11)</f>
        <v>2891.7999999999997</v>
      </c>
      <c r="W201" s="174">
        <f>INDEX('Ultima mCF Table'!$B$2:$D$92,MATCH('Ultima (Precision)'!$D$6,'Ultima mCF Table'!$A$2:$A$92,0),MATCH('Ultima (Precision)'!$E201,'Ultima mCF Table'!$B$1:$D$1,0))*($F201*W$11)</f>
        <v>3044</v>
      </c>
      <c r="X201" s="174">
        <f>INDEX('Ultima mCF Table'!$B$2:$D$92,MATCH('Ultima (Precision)'!$D$6,'Ultima mCF Table'!$A$2:$A$92,0),MATCH('Ultima (Precision)'!$E201,'Ultima mCF Table'!$B$1:$D$1,0))*($F201*X$11)</f>
        <v>3196.2000000000003</v>
      </c>
      <c r="Y201" s="174">
        <f>INDEX('Ultima mCF Table'!$B$2:$D$92,MATCH('Ultima (Precision)'!$D$6,'Ultima mCF Table'!$A$2:$A$92,0),MATCH('Ultima (Precision)'!$E201,'Ultima mCF Table'!$B$1:$D$1,0))*($F201*Y$11)</f>
        <v>3348.4</v>
      </c>
      <c r="Z201" s="174">
        <f>INDEX('Ultima mCF Table'!$B$2:$D$92,MATCH('Ultima (Precision)'!$D$6,'Ultima mCF Table'!$A$2:$A$92,0),MATCH('Ultima (Precision)'!$E201,'Ultima mCF Table'!$B$1:$D$1,0))*($F201*Z$11)</f>
        <v>3500.6</v>
      </c>
      <c r="AA201" s="174">
        <f>INDEX('Ultima mCF Table'!$B$2:$D$92,MATCH('Ultima (Precision)'!$D$6,'Ultima mCF Table'!$A$2:$A$92,0),MATCH('Ultima (Precision)'!$E201,'Ultima mCF Table'!$B$1:$D$1,0))*($F201*AA$11)</f>
        <v>3652.7999999999997</v>
      </c>
      <c r="AB201" s="174">
        <f>INDEX('Ultima mCF Table'!$B$2:$D$92,MATCH('Ultima (Precision)'!$D$6,'Ultima mCF Table'!$A$2:$A$92,0),MATCH('Ultima (Precision)'!$E201,'Ultima mCF Table'!$B$1:$D$1,0))*($F201*AB$11)</f>
        <v>3805</v>
      </c>
      <c r="AC201" s="174">
        <f>INDEX('Ultima mCF Table'!$B$2:$D$92,MATCH('Ultima (Precision)'!$D$6,'Ultima mCF Table'!$A$2:$A$92,0),MATCH('Ultima (Precision)'!$E201,'Ultima mCF Table'!$B$1:$D$1,0))*($F201*AC$11)</f>
        <v>3957.2000000000003</v>
      </c>
      <c r="AD201" s="178">
        <f>INDEX('Ultima mCF Table'!$B$2:$D$92,MATCH('Ultima (Precision)'!$D$6,'Ultima mCF Table'!$A$2:$A$92,0),MATCH('Ultima (Precision)'!$E201,'Ultima mCF Table'!$B$1:$D$1,0))*($F201*AD$11)</f>
        <v>4109.4000000000005</v>
      </c>
    </row>
    <row r="202" spans="1:30" x14ac:dyDescent="0.2">
      <c r="A202" s="351">
        <v>8</v>
      </c>
      <c r="B202" s="351">
        <v>795</v>
      </c>
      <c r="C202" s="351">
        <v>1145</v>
      </c>
      <c r="D202" s="351" t="s">
        <v>67</v>
      </c>
      <c r="E202" s="351" t="s">
        <v>72</v>
      </c>
      <c r="F202" s="352">
        <v>2281</v>
      </c>
      <c r="G202" s="353"/>
      <c r="H202" s="177">
        <f>INDEX('Ultima mCF Table'!$B$2:$D$92,MATCH('Ultima (Precision)'!$D$6,'Ultima mCF Table'!$A$2:$A$92,0),MATCH('Ultima (Precision)'!$E202,'Ultima mCF Table'!$B$1:$D$1,0))*($F202*H$11)</f>
        <v>1140.5</v>
      </c>
      <c r="I202" s="174">
        <f>INDEX('Ultima mCF Table'!$B$2:$D$92,MATCH('Ultima (Precision)'!$D$6,'Ultima mCF Table'!$A$2:$A$92,0),MATCH('Ultima (Precision)'!$E202,'Ultima mCF Table'!$B$1:$D$1,0))*($F202*I$11)</f>
        <v>1368.6</v>
      </c>
      <c r="J202" s="174">
        <f>INDEX('Ultima mCF Table'!$B$2:$D$92,MATCH('Ultima (Precision)'!$D$6,'Ultima mCF Table'!$A$2:$A$92,0),MATCH('Ultima (Precision)'!$E202,'Ultima mCF Table'!$B$1:$D$1,0))*($F202*J$11)</f>
        <v>1596.6999999999998</v>
      </c>
      <c r="K202" s="174">
        <f>INDEX('Ultima mCF Table'!$B$2:$D$92,MATCH('Ultima (Precision)'!$D$6,'Ultima mCF Table'!$A$2:$A$92,0),MATCH('Ultima (Precision)'!$E202,'Ultima mCF Table'!$B$1:$D$1,0))*($F202*K$11)</f>
        <v>1824.8000000000002</v>
      </c>
      <c r="L202" s="174">
        <f>INDEX('Ultima mCF Table'!$B$2:$D$92,MATCH('Ultima (Precision)'!$D$6,'Ultima mCF Table'!$A$2:$A$92,0),MATCH('Ultima (Precision)'!$E202,'Ultima mCF Table'!$B$1:$D$1,0))*($F202*L$11)</f>
        <v>2052.9</v>
      </c>
      <c r="M202" s="174">
        <f>INDEX('Ultima mCF Table'!$B$2:$D$92,MATCH('Ultima (Precision)'!$D$6,'Ultima mCF Table'!$A$2:$A$92,0),MATCH('Ultima (Precision)'!$E202,'Ultima mCF Table'!$B$1:$D$1,0))*($F202*M$11)</f>
        <v>2281</v>
      </c>
      <c r="N202" s="174">
        <f>INDEX('Ultima mCF Table'!$B$2:$D$92,MATCH('Ultima (Precision)'!$D$6,'Ultima mCF Table'!$A$2:$A$92,0),MATCH('Ultima (Precision)'!$E202,'Ultima mCF Table'!$B$1:$D$1,0))*($F202*N$11)</f>
        <v>2509.1000000000004</v>
      </c>
      <c r="O202" s="174">
        <f>INDEX('Ultima mCF Table'!$B$2:$D$92,MATCH('Ultima (Precision)'!$D$6,'Ultima mCF Table'!$A$2:$A$92,0),MATCH('Ultima (Precision)'!$E202,'Ultima mCF Table'!$B$1:$D$1,0))*($F202*O$11)</f>
        <v>2737.2</v>
      </c>
      <c r="P202" s="174">
        <f>INDEX('Ultima mCF Table'!$B$2:$D$92,MATCH('Ultima (Precision)'!$D$6,'Ultima mCF Table'!$A$2:$A$92,0),MATCH('Ultima (Precision)'!$E202,'Ultima mCF Table'!$B$1:$D$1,0))*($F202*P$11)</f>
        <v>2965.3</v>
      </c>
      <c r="Q202" s="174">
        <f>INDEX('Ultima mCF Table'!$B$2:$D$92,MATCH('Ultima (Precision)'!$D$6,'Ultima mCF Table'!$A$2:$A$92,0),MATCH('Ultima (Precision)'!$E202,'Ultima mCF Table'!$B$1:$D$1,0))*($F202*Q$11)</f>
        <v>3193.3999999999996</v>
      </c>
      <c r="R202" s="174">
        <f>INDEX('Ultima mCF Table'!$B$2:$D$92,MATCH('Ultima (Precision)'!$D$6,'Ultima mCF Table'!$A$2:$A$92,0),MATCH('Ultima (Precision)'!$E202,'Ultima mCF Table'!$B$1:$D$1,0))*($F202*R$11)</f>
        <v>3421.5</v>
      </c>
      <c r="S202" s="174">
        <f>INDEX('Ultima mCF Table'!$B$2:$D$92,MATCH('Ultima (Precision)'!$D$6,'Ultima mCF Table'!$A$2:$A$92,0),MATCH('Ultima (Precision)'!$E202,'Ultima mCF Table'!$B$1:$D$1,0))*($F202*S$11)</f>
        <v>3649.6000000000004</v>
      </c>
      <c r="T202" s="174">
        <f>INDEX('Ultima mCF Table'!$B$2:$D$92,MATCH('Ultima (Precision)'!$D$6,'Ultima mCF Table'!$A$2:$A$92,0),MATCH('Ultima (Precision)'!$E202,'Ultima mCF Table'!$B$1:$D$1,0))*($F202*T$11)</f>
        <v>3877.7</v>
      </c>
      <c r="U202" s="174">
        <f>INDEX('Ultima mCF Table'!$B$2:$D$92,MATCH('Ultima (Precision)'!$D$6,'Ultima mCF Table'!$A$2:$A$92,0),MATCH('Ultima (Precision)'!$E202,'Ultima mCF Table'!$B$1:$D$1,0))*($F202*U$11)</f>
        <v>4105.8</v>
      </c>
      <c r="V202" s="174">
        <f>INDEX('Ultima mCF Table'!$B$2:$D$92,MATCH('Ultima (Precision)'!$D$6,'Ultima mCF Table'!$A$2:$A$92,0),MATCH('Ultima (Precision)'!$E202,'Ultima mCF Table'!$B$1:$D$1,0))*($F202*V$11)</f>
        <v>4333.8999999999996</v>
      </c>
      <c r="W202" s="174">
        <f>INDEX('Ultima mCF Table'!$B$2:$D$92,MATCH('Ultima (Precision)'!$D$6,'Ultima mCF Table'!$A$2:$A$92,0),MATCH('Ultima (Precision)'!$E202,'Ultima mCF Table'!$B$1:$D$1,0))*($F202*W$11)</f>
        <v>4562</v>
      </c>
      <c r="X202" s="174">
        <f>INDEX('Ultima mCF Table'!$B$2:$D$92,MATCH('Ultima (Precision)'!$D$6,'Ultima mCF Table'!$A$2:$A$92,0),MATCH('Ultima (Precision)'!$E202,'Ultima mCF Table'!$B$1:$D$1,0))*($F202*X$11)</f>
        <v>4790.1000000000004</v>
      </c>
      <c r="Y202" s="174">
        <f>INDEX('Ultima mCF Table'!$B$2:$D$92,MATCH('Ultima (Precision)'!$D$6,'Ultima mCF Table'!$A$2:$A$92,0),MATCH('Ultima (Precision)'!$E202,'Ultima mCF Table'!$B$1:$D$1,0))*($F202*Y$11)</f>
        <v>5018.2000000000007</v>
      </c>
      <c r="Z202" s="174">
        <f>INDEX('Ultima mCF Table'!$B$2:$D$92,MATCH('Ultima (Precision)'!$D$6,'Ultima mCF Table'!$A$2:$A$92,0),MATCH('Ultima (Precision)'!$E202,'Ultima mCF Table'!$B$1:$D$1,0))*($F202*Z$11)</f>
        <v>5246.2999999999993</v>
      </c>
      <c r="AA202" s="174">
        <f>INDEX('Ultima mCF Table'!$B$2:$D$92,MATCH('Ultima (Precision)'!$D$6,'Ultima mCF Table'!$A$2:$A$92,0),MATCH('Ultima (Precision)'!$E202,'Ultima mCF Table'!$B$1:$D$1,0))*($F202*AA$11)</f>
        <v>5474.4</v>
      </c>
      <c r="AB202" s="174">
        <f>INDEX('Ultima mCF Table'!$B$2:$D$92,MATCH('Ultima (Precision)'!$D$6,'Ultima mCF Table'!$A$2:$A$92,0),MATCH('Ultima (Precision)'!$E202,'Ultima mCF Table'!$B$1:$D$1,0))*($F202*AB$11)</f>
        <v>5702.5</v>
      </c>
      <c r="AC202" s="174">
        <f>INDEX('Ultima mCF Table'!$B$2:$D$92,MATCH('Ultima (Precision)'!$D$6,'Ultima mCF Table'!$A$2:$A$92,0),MATCH('Ultima (Precision)'!$E202,'Ultima mCF Table'!$B$1:$D$1,0))*($F202*AC$11)</f>
        <v>5930.6</v>
      </c>
      <c r="AD202" s="178">
        <f>INDEX('Ultima mCF Table'!$B$2:$D$92,MATCH('Ultima (Precision)'!$D$6,'Ultima mCF Table'!$A$2:$A$92,0),MATCH('Ultima (Precision)'!$E202,'Ultima mCF Table'!$B$1:$D$1,0))*($F202*AD$11)</f>
        <v>6158.7000000000007</v>
      </c>
    </row>
    <row r="203" spans="1:30" ht="15" thickBot="1" x14ac:dyDescent="0.25">
      <c r="A203" s="354">
        <v>8</v>
      </c>
      <c r="B203" s="354">
        <v>795</v>
      </c>
      <c r="C203" s="354">
        <v>1145</v>
      </c>
      <c r="D203" s="354" t="s">
        <v>68</v>
      </c>
      <c r="E203" s="354" t="s">
        <v>72</v>
      </c>
      <c r="F203" s="355">
        <v>2819</v>
      </c>
      <c r="G203" s="356"/>
      <c r="H203" s="179">
        <f>INDEX('Ultima mCF Table'!$B$2:$D$92,MATCH('Ultima (Precision)'!$D$6,'Ultima mCF Table'!$A$2:$A$92,0),MATCH('Ultima (Precision)'!$E203,'Ultima mCF Table'!$B$1:$D$1,0))*($F203*H$11)</f>
        <v>1409.5</v>
      </c>
      <c r="I203" s="180">
        <f>INDEX('Ultima mCF Table'!$B$2:$D$92,MATCH('Ultima (Precision)'!$D$6,'Ultima mCF Table'!$A$2:$A$92,0),MATCH('Ultima (Precision)'!$E203,'Ultima mCF Table'!$B$1:$D$1,0))*($F203*I$11)</f>
        <v>1691.3999999999999</v>
      </c>
      <c r="J203" s="180">
        <f>INDEX('Ultima mCF Table'!$B$2:$D$92,MATCH('Ultima (Precision)'!$D$6,'Ultima mCF Table'!$A$2:$A$92,0),MATCH('Ultima (Precision)'!$E203,'Ultima mCF Table'!$B$1:$D$1,0))*($F203*J$11)</f>
        <v>1973.3</v>
      </c>
      <c r="K203" s="180">
        <f>INDEX('Ultima mCF Table'!$B$2:$D$92,MATCH('Ultima (Precision)'!$D$6,'Ultima mCF Table'!$A$2:$A$92,0),MATCH('Ultima (Precision)'!$E203,'Ultima mCF Table'!$B$1:$D$1,0))*($F203*K$11)</f>
        <v>2255.2000000000003</v>
      </c>
      <c r="L203" s="180">
        <f>INDEX('Ultima mCF Table'!$B$2:$D$92,MATCH('Ultima (Precision)'!$D$6,'Ultima mCF Table'!$A$2:$A$92,0),MATCH('Ultima (Precision)'!$E203,'Ultima mCF Table'!$B$1:$D$1,0))*($F203*L$11)</f>
        <v>2537.1</v>
      </c>
      <c r="M203" s="180">
        <f>INDEX('Ultima mCF Table'!$B$2:$D$92,MATCH('Ultima (Precision)'!$D$6,'Ultima mCF Table'!$A$2:$A$92,0),MATCH('Ultima (Precision)'!$E203,'Ultima mCF Table'!$B$1:$D$1,0))*($F203*M$11)</f>
        <v>2819</v>
      </c>
      <c r="N203" s="180">
        <f>INDEX('Ultima mCF Table'!$B$2:$D$92,MATCH('Ultima (Precision)'!$D$6,'Ultima mCF Table'!$A$2:$A$92,0),MATCH('Ultima (Precision)'!$E203,'Ultima mCF Table'!$B$1:$D$1,0))*($F203*N$11)</f>
        <v>3100.9</v>
      </c>
      <c r="O203" s="180">
        <f>INDEX('Ultima mCF Table'!$B$2:$D$92,MATCH('Ultima (Precision)'!$D$6,'Ultima mCF Table'!$A$2:$A$92,0),MATCH('Ultima (Precision)'!$E203,'Ultima mCF Table'!$B$1:$D$1,0))*($F203*O$11)</f>
        <v>3382.7999999999997</v>
      </c>
      <c r="P203" s="180">
        <f>INDEX('Ultima mCF Table'!$B$2:$D$92,MATCH('Ultima (Precision)'!$D$6,'Ultima mCF Table'!$A$2:$A$92,0),MATCH('Ultima (Precision)'!$E203,'Ultima mCF Table'!$B$1:$D$1,0))*($F203*P$11)</f>
        <v>3664.7000000000003</v>
      </c>
      <c r="Q203" s="180">
        <f>INDEX('Ultima mCF Table'!$B$2:$D$92,MATCH('Ultima (Precision)'!$D$6,'Ultima mCF Table'!$A$2:$A$92,0),MATCH('Ultima (Precision)'!$E203,'Ultima mCF Table'!$B$1:$D$1,0))*($F203*Q$11)</f>
        <v>3946.6</v>
      </c>
      <c r="R203" s="180">
        <f>INDEX('Ultima mCF Table'!$B$2:$D$92,MATCH('Ultima (Precision)'!$D$6,'Ultima mCF Table'!$A$2:$A$92,0),MATCH('Ultima (Precision)'!$E203,'Ultima mCF Table'!$B$1:$D$1,0))*($F203*R$11)</f>
        <v>4228.5</v>
      </c>
      <c r="S203" s="180">
        <f>INDEX('Ultima mCF Table'!$B$2:$D$92,MATCH('Ultima (Precision)'!$D$6,'Ultima mCF Table'!$A$2:$A$92,0),MATCH('Ultima (Precision)'!$E203,'Ultima mCF Table'!$B$1:$D$1,0))*($F203*S$11)</f>
        <v>4510.4000000000005</v>
      </c>
      <c r="T203" s="180">
        <f>INDEX('Ultima mCF Table'!$B$2:$D$92,MATCH('Ultima (Precision)'!$D$6,'Ultima mCF Table'!$A$2:$A$92,0),MATCH('Ultima (Precision)'!$E203,'Ultima mCF Table'!$B$1:$D$1,0))*($F203*T$11)</f>
        <v>4792.3</v>
      </c>
      <c r="U203" s="180">
        <f>INDEX('Ultima mCF Table'!$B$2:$D$92,MATCH('Ultima (Precision)'!$D$6,'Ultima mCF Table'!$A$2:$A$92,0),MATCH('Ultima (Precision)'!$E203,'Ultima mCF Table'!$B$1:$D$1,0))*($F203*U$11)</f>
        <v>5074.2</v>
      </c>
      <c r="V203" s="180">
        <f>INDEX('Ultima mCF Table'!$B$2:$D$92,MATCH('Ultima (Precision)'!$D$6,'Ultima mCF Table'!$A$2:$A$92,0),MATCH('Ultima (Precision)'!$E203,'Ultima mCF Table'!$B$1:$D$1,0))*($F203*V$11)</f>
        <v>5356.0999999999995</v>
      </c>
      <c r="W203" s="180">
        <f>INDEX('Ultima mCF Table'!$B$2:$D$92,MATCH('Ultima (Precision)'!$D$6,'Ultima mCF Table'!$A$2:$A$92,0),MATCH('Ultima (Precision)'!$E203,'Ultima mCF Table'!$B$1:$D$1,0))*($F203*W$11)</f>
        <v>5638</v>
      </c>
      <c r="X203" s="180">
        <f>INDEX('Ultima mCF Table'!$B$2:$D$92,MATCH('Ultima (Precision)'!$D$6,'Ultima mCF Table'!$A$2:$A$92,0),MATCH('Ultima (Precision)'!$E203,'Ultima mCF Table'!$B$1:$D$1,0))*($F203*X$11)</f>
        <v>5919.9000000000005</v>
      </c>
      <c r="Y203" s="180">
        <f>INDEX('Ultima mCF Table'!$B$2:$D$92,MATCH('Ultima (Precision)'!$D$6,'Ultima mCF Table'!$A$2:$A$92,0),MATCH('Ultima (Precision)'!$E203,'Ultima mCF Table'!$B$1:$D$1,0))*($F203*Y$11)</f>
        <v>6201.8</v>
      </c>
      <c r="Z203" s="180">
        <f>INDEX('Ultima mCF Table'!$B$2:$D$92,MATCH('Ultima (Precision)'!$D$6,'Ultima mCF Table'!$A$2:$A$92,0),MATCH('Ultima (Precision)'!$E203,'Ultima mCF Table'!$B$1:$D$1,0))*($F203*Z$11)</f>
        <v>6483.7</v>
      </c>
      <c r="AA203" s="180">
        <f>INDEX('Ultima mCF Table'!$B$2:$D$92,MATCH('Ultima (Precision)'!$D$6,'Ultima mCF Table'!$A$2:$A$92,0),MATCH('Ultima (Precision)'!$E203,'Ultima mCF Table'!$B$1:$D$1,0))*($F203*AA$11)</f>
        <v>6765.5999999999995</v>
      </c>
      <c r="AB203" s="180">
        <f>INDEX('Ultima mCF Table'!$B$2:$D$92,MATCH('Ultima (Precision)'!$D$6,'Ultima mCF Table'!$A$2:$A$92,0),MATCH('Ultima (Precision)'!$E203,'Ultima mCF Table'!$B$1:$D$1,0))*($F203*AB$11)</f>
        <v>7047.5</v>
      </c>
      <c r="AC203" s="180">
        <f>INDEX('Ultima mCF Table'!$B$2:$D$92,MATCH('Ultima (Precision)'!$D$6,'Ultima mCF Table'!$A$2:$A$92,0),MATCH('Ultima (Precision)'!$E203,'Ultima mCF Table'!$B$1:$D$1,0))*($F203*AC$11)</f>
        <v>7329.4000000000005</v>
      </c>
      <c r="AD203" s="240">
        <f>INDEX('Ultima mCF Table'!$B$2:$D$92,MATCH('Ultima (Precision)'!$D$6,'Ultima mCF Table'!$A$2:$A$92,0),MATCH('Ultima (Precision)'!$E203,'Ultima mCF Table'!$B$1:$D$1,0))*($F203*AD$11)</f>
        <v>7611.3</v>
      </c>
    </row>
    <row r="204" spans="1:30" x14ac:dyDescent="0.2">
      <c r="A204" s="351">
        <v>10</v>
      </c>
      <c r="B204" s="351">
        <v>143</v>
      </c>
      <c r="C204" s="351">
        <v>280</v>
      </c>
      <c r="D204" s="351" t="s">
        <v>66</v>
      </c>
      <c r="E204" s="351" t="s">
        <v>72</v>
      </c>
      <c r="F204" s="352">
        <v>359</v>
      </c>
      <c r="G204" s="353"/>
      <c r="H204" s="177">
        <f>INDEX('Ultima mCF Table'!$B$2:$D$92,MATCH('Ultima (Precision)'!$D$6,'Ultima mCF Table'!$A$2:$A$92,0),MATCH('Ultima (Precision)'!$E204,'Ultima mCF Table'!$B$1:$D$1,0))*($F204*H$11)</f>
        <v>179.5</v>
      </c>
      <c r="I204" s="174">
        <f>INDEX('Ultima mCF Table'!$B$2:$D$92,MATCH('Ultima (Precision)'!$D$6,'Ultima mCF Table'!$A$2:$A$92,0),MATCH('Ultima (Precision)'!$E204,'Ultima mCF Table'!$B$1:$D$1,0))*($F204*I$11)</f>
        <v>215.4</v>
      </c>
      <c r="J204" s="174">
        <f>INDEX('Ultima mCF Table'!$B$2:$D$92,MATCH('Ultima (Precision)'!$D$6,'Ultima mCF Table'!$A$2:$A$92,0),MATCH('Ultima (Precision)'!$E204,'Ultima mCF Table'!$B$1:$D$1,0))*($F204*J$11)</f>
        <v>251.29999999999998</v>
      </c>
      <c r="K204" s="174">
        <f>INDEX('Ultima mCF Table'!$B$2:$D$92,MATCH('Ultima (Precision)'!$D$6,'Ultima mCF Table'!$A$2:$A$92,0),MATCH('Ultima (Precision)'!$E204,'Ultima mCF Table'!$B$1:$D$1,0))*($F204*K$11)</f>
        <v>287.2</v>
      </c>
      <c r="L204" s="174">
        <f>INDEX('Ultima mCF Table'!$B$2:$D$92,MATCH('Ultima (Precision)'!$D$6,'Ultima mCF Table'!$A$2:$A$92,0),MATCH('Ultima (Precision)'!$E204,'Ultima mCF Table'!$B$1:$D$1,0))*($F204*L$11)</f>
        <v>323.10000000000002</v>
      </c>
      <c r="M204" s="174">
        <f>INDEX('Ultima mCF Table'!$B$2:$D$92,MATCH('Ultima (Precision)'!$D$6,'Ultima mCF Table'!$A$2:$A$92,0),MATCH('Ultima (Precision)'!$E204,'Ultima mCF Table'!$B$1:$D$1,0))*($F204*M$11)</f>
        <v>359</v>
      </c>
      <c r="N204" s="174">
        <f>INDEX('Ultima mCF Table'!$B$2:$D$92,MATCH('Ultima (Precision)'!$D$6,'Ultima mCF Table'!$A$2:$A$92,0),MATCH('Ultima (Precision)'!$E204,'Ultima mCF Table'!$B$1:$D$1,0))*($F204*N$11)</f>
        <v>394.90000000000003</v>
      </c>
      <c r="O204" s="174">
        <f>INDEX('Ultima mCF Table'!$B$2:$D$92,MATCH('Ultima (Precision)'!$D$6,'Ultima mCF Table'!$A$2:$A$92,0),MATCH('Ultima (Precision)'!$E204,'Ultima mCF Table'!$B$1:$D$1,0))*($F204*O$11)</f>
        <v>430.8</v>
      </c>
      <c r="P204" s="174">
        <f>INDEX('Ultima mCF Table'!$B$2:$D$92,MATCH('Ultima (Precision)'!$D$6,'Ultima mCF Table'!$A$2:$A$92,0),MATCH('Ultima (Precision)'!$E204,'Ultima mCF Table'!$B$1:$D$1,0))*($F204*P$11)</f>
        <v>466.7</v>
      </c>
      <c r="Q204" s="174">
        <f>INDEX('Ultima mCF Table'!$B$2:$D$92,MATCH('Ultima (Precision)'!$D$6,'Ultima mCF Table'!$A$2:$A$92,0),MATCH('Ultima (Precision)'!$E204,'Ultima mCF Table'!$B$1:$D$1,0))*($F204*Q$11)</f>
        <v>502.59999999999997</v>
      </c>
      <c r="R204" s="174">
        <f>INDEX('Ultima mCF Table'!$B$2:$D$92,MATCH('Ultima (Precision)'!$D$6,'Ultima mCF Table'!$A$2:$A$92,0),MATCH('Ultima (Precision)'!$E204,'Ultima mCF Table'!$B$1:$D$1,0))*($F204*R$11)</f>
        <v>538.5</v>
      </c>
      <c r="S204" s="174">
        <f>INDEX('Ultima mCF Table'!$B$2:$D$92,MATCH('Ultima (Precision)'!$D$6,'Ultima mCF Table'!$A$2:$A$92,0),MATCH('Ultima (Precision)'!$E204,'Ultima mCF Table'!$B$1:$D$1,0))*($F204*S$11)</f>
        <v>574.4</v>
      </c>
      <c r="T204" s="174">
        <f>INDEX('Ultima mCF Table'!$B$2:$D$92,MATCH('Ultima (Precision)'!$D$6,'Ultima mCF Table'!$A$2:$A$92,0),MATCH('Ultima (Precision)'!$E204,'Ultima mCF Table'!$B$1:$D$1,0))*($F204*T$11)</f>
        <v>610.29999999999995</v>
      </c>
      <c r="U204" s="174">
        <f>INDEX('Ultima mCF Table'!$B$2:$D$92,MATCH('Ultima (Precision)'!$D$6,'Ultima mCF Table'!$A$2:$A$92,0),MATCH('Ultima (Precision)'!$E204,'Ultima mCF Table'!$B$1:$D$1,0))*($F204*U$11)</f>
        <v>646.20000000000005</v>
      </c>
      <c r="V204" s="174">
        <f>INDEX('Ultima mCF Table'!$B$2:$D$92,MATCH('Ultima (Precision)'!$D$6,'Ultima mCF Table'!$A$2:$A$92,0),MATCH('Ultima (Precision)'!$E204,'Ultima mCF Table'!$B$1:$D$1,0))*($F204*V$11)</f>
        <v>682.1</v>
      </c>
      <c r="W204" s="174">
        <f>INDEX('Ultima mCF Table'!$B$2:$D$92,MATCH('Ultima (Precision)'!$D$6,'Ultima mCF Table'!$A$2:$A$92,0),MATCH('Ultima (Precision)'!$E204,'Ultima mCF Table'!$B$1:$D$1,0))*($F204*W$11)</f>
        <v>718</v>
      </c>
      <c r="X204" s="174">
        <f>INDEX('Ultima mCF Table'!$B$2:$D$92,MATCH('Ultima (Precision)'!$D$6,'Ultima mCF Table'!$A$2:$A$92,0),MATCH('Ultima (Precision)'!$E204,'Ultima mCF Table'!$B$1:$D$1,0))*($F204*X$11)</f>
        <v>753.9</v>
      </c>
      <c r="Y204" s="174">
        <f>INDEX('Ultima mCF Table'!$B$2:$D$92,MATCH('Ultima (Precision)'!$D$6,'Ultima mCF Table'!$A$2:$A$92,0),MATCH('Ultima (Precision)'!$E204,'Ultima mCF Table'!$B$1:$D$1,0))*($F204*Y$11)</f>
        <v>789.80000000000007</v>
      </c>
      <c r="Z204" s="174">
        <f>INDEX('Ultima mCF Table'!$B$2:$D$92,MATCH('Ultima (Precision)'!$D$6,'Ultima mCF Table'!$A$2:$A$92,0),MATCH('Ultima (Precision)'!$E204,'Ultima mCF Table'!$B$1:$D$1,0))*($F204*Z$11)</f>
        <v>825.69999999999993</v>
      </c>
      <c r="AA204" s="174">
        <f>INDEX('Ultima mCF Table'!$B$2:$D$92,MATCH('Ultima (Precision)'!$D$6,'Ultima mCF Table'!$A$2:$A$92,0),MATCH('Ultima (Precision)'!$E204,'Ultima mCF Table'!$B$1:$D$1,0))*($F204*AA$11)</f>
        <v>861.6</v>
      </c>
      <c r="AB204" s="174">
        <f>INDEX('Ultima mCF Table'!$B$2:$D$92,MATCH('Ultima (Precision)'!$D$6,'Ultima mCF Table'!$A$2:$A$92,0),MATCH('Ultima (Precision)'!$E204,'Ultima mCF Table'!$B$1:$D$1,0))*($F204*AB$11)</f>
        <v>897.5</v>
      </c>
      <c r="AC204" s="174">
        <f>INDEX('Ultima mCF Table'!$B$2:$D$92,MATCH('Ultima (Precision)'!$D$6,'Ultima mCF Table'!$A$2:$A$92,0),MATCH('Ultima (Precision)'!$E204,'Ultima mCF Table'!$B$1:$D$1,0))*($F204*AC$11)</f>
        <v>933.4</v>
      </c>
      <c r="AD204" s="178">
        <f>INDEX('Ultima mCF Table'!$B$2:$D$92,MATCH('Ultima (Precision)'!$D$6,'Ultima mCF Table'!$A$2:$A$92,0),MATCH('Ultima (Precision)'!$E204,'Ultima mCF Table'!$B$1:$D$1,0))*($F204*AD$11)</f>
        <v>969.30000000000007</v>
      </c>
    </row>
    <row r="205" spans="1:30" x14ac:dyDescent="0.2">
      <c r="A205" s="351">
        <v>10</v>
      </c>
      <c r="B205" s="351">
        <v>143</v>
      </c>
      <c r="C205" s="351">
        <v>280</v>
      </c>
      <c r="D205" s="351" t="s">
        <v>68</v>
      </c>
      <c r="E205" s="351" t="s">
        <v>72</v>
      </c>
      <c r="F205" s="352">
        <v>799</v>
      </c>
      <c r="G205" s="353"/>
      <c r="H205" s="177">
        <f>INDEX('Ultima mCF Table'!$B$2:$D$92,MATCH('Ultima (Precision)'!$D$6,'Ultima mCF Table'!$A$2:$A$92,0),MATCH('Ultima (Precision)'!$E205,'Ultima mCF Table'!$B$1:$D$1,0))*($F205*H$11)</f>
        <v>399.5</v>
      </c>
      <c r="I205" s="174">
        <f>INDEX('Ultima mCF Table'!$B$2:$D$92,MATCH('Ultima (Precision)'!$D$6,'Ultima mCF Table'!$A$2:$A$92,0),MATCH('Ultima (Precision)'!$E205,'Ultima mCF Table'!$B$1:$D$1,0))*($F205*I$11)</f>
        <v>479.4</v>
      </c>
      <c r="J205" s="174">
        <f>INDEX('Ultima mCF Table'!$B$2:$D$92,MATCH('Ultima (Precision)'!$D$6,'Ultima mCF Table'!$A$2:$A$92,0),MATCH('Ultima (Precision)'!$E205,'Ultima mCF Table'!$B$1:$D$1,0))*($F205*J$11)</f>
        <v>559.29999999999995</v>
      </c>
      <c r="K205" s="174">
        <f>INDEX('Ultima mCF Table'!$B$2:$D$92,MATCH('Ultima (Precision)'!$D$6,'Ultima mCF Table'!$A$2:$A$92,0),MATCH('Ultima (Precision)'!$E205,'Ultima mCF Table'!$B$1:$D$1,0))*($F205*K$11)</f>
        <v>639.20000000000005</v>
      </c>
      <c r="L205" s="174">
        <f>INDEX('Ultima mCF Table'!$B$2:$D$92,MATCH('Ultima (Precision)'!$D$6,'Ultima mCF Table'!$A$2:$A$92,0),MATCH('Ultima (Precision)'!$E205,'Ultima mCF Table'!$B$1:$D$1,0))*($F205*L$11)</f>
        <v>719.1</v>
      </c>
      <c r="M205" s="174">
        <f>INDEX('Ultima mCF Table'!$B$2:$D$92,MATCH('Ultima (Precision)'!$D$6,'Ultima mCF Table'!$A$2:$A$92,0),MATCH('Ultima (Precision)'!$E205,'Ultima mCF Table'!$B$1:$D$1,0))*($F205*M$11)</f>
        <v>799</v>
      </c>
      <c r="N205" s="174">
        <f>INDEX('Ultima mCF Table'!$B$2:$D$92,MATCH('Ultima (Precision)'!$D$6,'Ultima mCF Table'!$A$2:$A$92,0),MATCH('Ultima (Precision)'!$E205,'Ultima mCF Table'!$B$1:$D$1,0))*($F205*N$11)</f>
        <v>878.90000000000009</v>
      </c>
      <c r="O205" s="174">
        <f>INDEX('Ultima mCF Table'!$B$2:$D$92,MATCH('Ultima (Precision)'!$D$6,'Ultima mCF Table'!$A$2:$A$92,0),MATCH('Ultima (Precision)'!$E205,'Ultima mCF Table'!$B$1:$D$1,0))*($F205*O$11)</f>
        <v>958.8</v>
      </c>
      <c r="P205" s="174">
        <f>INDEX('Ultima mCF Table'!$B$2:$D$92,MATCH('Ultima (Precision)'!$D$6,'Ultima mCF Table'!$A$2:$A$92,0),MATCH('Ultima (Precision)'!$E205,'Ultima mCF Table'!$B$1:$D$1,0))*($F205*P$11)</f>
        <v>1038.7</v>
      </c>
      <c r="Q205" s="174">
        <f>INDEX('Ultima mCF Table'!$B$2:$D$92,MATCH('Ultima (Precision)'!$D$6,'Ultima mCF Table'!$A$2:$A$92,0),MATCH('Ultima (Precision)'!$E205,'Ultima mCF Table'!$B$1:$D$1,0))*($F205*Q$11)</f>
        <v>1118.5999999999999</v>
      </c>
      <c r="R205" s="174">
        <f>INDEX('Ultima mCF Table'!$B$2:$D$92,MATCH('Ultima (Precision)'!$D$6,'Ultima mCF Table'!$A$2:$A$92,0),MATCH('Ultima (Precision)'!$E205,'Ultima mCF Table'!$B$1:$D$1,0))*($F205*R$11)</f>
        <v>1198.5</v>
      </c>
      <c r="S205" s="174">
        <f>INDEX('Ultima mCF Table'!$B$2:$D$92,MATCH('Ultima (Precision)'!$D$6,'Ultima mCF Table'!$A$2:$A$92,0),MATCH('Ultima (Precision)'!$E205,'Ultima mCF Table'!$B$1:$D$1,0))*($F205*S$11)</f>
        <v>1278.4000000000001</v>
      </c>
      <c r="T205" s="174">
        <f>INDEX('Ultima mCF Table'!$B$2:$D$92,MATCH('Ultima (Precision)'!$D$6,'Ultima mCF Table'!$A$2:$A$92,0),MATCH('Ultima (Precision)'!$E205,'Ultima mCF Table'!$B$1:$D$1,0))*($F205*T$11)</f>
        <v>1358.3</v>
      </c>
      <c r="U205" s="174">
        <f>INDEX('Ultima mCF Table'!$B$2:$D$92,MATCH('Ultima (Precision)'!$D$6,'Ultima mCF Table'!$A$2:$A$92,0),MATCH('Ultima (Precision)'!$E205,'Ultima mCF Table'!$B$1:$D$1,0))*($F205*U$11)</f>
        <v>1438.2</v>
      </c>
      <c r="V205" s="174">
        <f>INDEX('Ultima mCF Table'!$B$2:$D$92,MATCH('Ultima (Precision)'!$D$6,'Ultima mCF Table'!$A$2:$A$92,0),MATCH('Ultima (Precision)'!$E205,'Ultima mCF Table'!$B$1:$D$1,0))*($F205*V$11)</f>
        <v>1518.1</v>
      </c>
      <c r="W205" s="174">
        <f>INDEX('Ultima mCF Table'!$B$2:$D$92,MATCH('Ultima (Precision)'!$D$6,'Ultima mCF Table'!$A$2:$A$92,0),MATCH('Ultima (Precision)'!$E205,'Ultima mCF Table'!$B$1:$D$1,0))*($F205*W$11)</f>
        <v>1598</v>
      </c>
      <c r="X205" s="174">
        <f>INDEX('Ultima mCF Table'!$B$2:$D$92,MATCH('Ultima (Precision)'!$D$6,'Ultima mCF Table'!$A$2:$A$92,0),MATCH('Ultima (Precision)'!$E205,'Ultima mCF Table'!$B$1:$D$1,0))*($F205*X$11)</f>
        <v>1677.9</v>
      </c>
      <c r="Y205" s="174">
        <f>INDEX('Ultima mCF Table'!$B$2:$D$92,MATCH('Ultima (Precision)'!$D$6,'Ultima mCF Table'!$A$2:$A$92,0),MATCH('Ultima (Precision)'!$E205,'Ultima mCF Table'!$B$1:$D$1,0))*($F205*Y$11)</f>
        <v>1757.8000000000002</v>
      </c>
      <c r="Z205" s="174">
        <f>INDEX('Ultima mCF Table'!$B$2:$D$92,MATCH('Ultima (Precision)'!$D$6,'Ultima mCF Table'!$A$2:$A$92,0),MATCH('Ultima (Precision)'!$E205,'Ultima mCF Table'!$B$1:$D$1,0))*($F205*Z$11)</f>
        <v>1837.6999999999998</v>
      </c>
      <c r="AA205" s="174">
        <f>INDEX('Ultima mCF Table'!$B$2:$D$92,MATCH('Ultima (Precision)'!$D$6,'Ultima mCF Table'!$A$2:$A$92,0),MATCH('Ultima (Precision)'!$E205,'Ultima mCF Table'!$B$1:$D$1,0))*($F205*AA$11)</f>
        <v>1917.6</v>
      </c>
      <c r="AB205" s="174">
        <f>INDEX('Ultima mCF Table'!$B$2:$D$92,MATCH('Ultima (Precision)'!$D$6,'Ultima mCF Table'!$A$2:$A$92,0),MATCH('Ultima (Precision)'!$E205,'Ultima mCF Table'!$B$1:$D$1,0))*($F205*AB$11)</f>
        <v>1997.5</v>
      </c>
      <c r="AC205" s="174">
        <f>INDEX('Ultima mCF Table'!$B$2:$D$92,MATCH('Ultima (Precision)'!$D$6,'Ultima mCF Table'!$A$2:$A$92,0),MATCH('Ultima (Precision)'!$E205,'Ultima mCF Table'!$B$1:$D$1,0))*($F205*AC$11)</f>
        <v>2077.4</v>
      </c>
      <c r="AD205" s="178">
        <f>INDEX('Ultima mCF Table'!$B$2:$D$92,MATCH('Ultima (Precision)'!$D$6,'Ultima mCF Table'!$A$2:$A$92,0),MATCH('Ultima (Precision)'!$E205,'Ultima mCF Table'!$B$1:$D$1,0))*($F205*AD$11)</f>
        <v>2157.3000000000002</v>
      </c>
    </row>
    <row r="206" spans="1:30" x14ac:dyDescent="0.2">
      <c r="A206" s="351">
        <v>10</v>
      </c>
      <c r="B206" s="351">
        <v>215</v>
      </c>
      <c r="C206" s="351">
        <v>350</v>
      </c>
      <c r="D206" s="351" t="s">
        <v>66</v>
      </c>
      <c r="E206" s="351" t="s">
        <v>72</v>
      </c>
      <c r="F206" s="352">
        <v>511</v>
      </c>
      <c r="G206" s="353"/>
      <c r="H206" s="177">
        <f>INDEX('Ultima mCF Table'!$B$2:$D$92,MATCH('Ultima (Precision)'!$D$6,'Ultima mCF Table'!$A$2:$A$92,0),MATCH('Ultima (Precision)'!$E206,'Ultima mCF Table'!$B$1:$D$1,0))*($F206*H$11)</f>
        <v>255.5</v>
      </c>
      <c r="I206" s="174">
        <f>INDEX('Ultima mCF Table'!$B$2:$D$92,MATCH('Ultima (Precision)'!$D$6,'Ultima mCF Table'!$A$2:$A$92,0),MATCH('Ultima (Precision)'!$E206,'Ultima mCF Table'!$B$1:$D$1,0))*($F206*I$11)</f>
        <v>306.59999999999997</v>
      </c>
      <c r="J206" s="174">
        <f>INDEX('Ultima mCF Table'!$B$2:$D$92,MATCH('Ultima (Precision)'!$D$6,'Ultima mCF Table'!$A$2:$A$92,0),MATCH('Ultima (Precision)'!$E206,'Ultima mCF Table'!$B$1:$D$1,0))*($F206*J$11)</f>
        <v>357.7</v>
      </c>
      <c r="K206" s="174">
        <f>INDEX('Ultima mCF Table'!$B$2:$D$92,MATCH('Ultima (Precision)'!$D$6,'Ultima mCF Table'!$A$2:$A$92,0),MATCH('Ultima (Precision)'!$E206,'Ultima mCF Table'!$B$1:$D$1,0))*($F206*K$11)</f>
        <v>408.8</v>
      </c>
      <c r="L206" s="174">
        <f>INDEX('Ultima mCF Table'!$B$2:$D$92,MATCH('Ultima (Precision)'!$D$6,'Ultima mCF Table'!$A$2:$A$92,0),MATCH('Ultima (Precision)'!$E206,'Ultima mCF Table'!$B$1:$D$1,0))*($F206*L$11)</f>
        <v>459.90000000000003</v>
      </c>
      <c r="M206" s="174">
        <f>INDEX('Ultima mCF Table'!$B$2:$D$92,MATCH('Ultima (Precision)'!$D$6,'Ultima mCF Table'!$A$2:$A$92,0),MATCH('Ultima (Precision)'!$E206,'Ultima mCF Table'!$B$1:$D$1,0))*($F206*M$11)</f>
        <v>511</v>
      </c>
      <c r="N206" s="174">
        <f>INDEX('Ultima mCF Table'!$B$2:$D$92,MATCH('Ultima (Precision)'!$D$6,'Ultima mCF Table'!$A$2:$A$92,0),MATCH('Ultima (Precision)'!$E206,'Ultima mCF Table'!$B$1:$D$1,0))*($F206*N$11)</f>
        <v>562.1</v>
      </c>
      <c r="O206" s="174">
        <f>INDEX('Ultima mCF Table'!$B$2:$D$92,MATCH('Ultima (Precision)'!$D$6,'Ultima mCF Table'!$A$2:$A$92,0),MATCH('Ultima (Precision)'!$E206,'Ultima mCF Table'!$B$1:$D$1,0))*($F206*O$11)</f>
        <v>613.19999999999993</v>
      </c>
      <c r="P206" s="174">
        <f>INDEX('Ultima mCF Table'!$B$2:$D$92,MATCH('Ultima (Precision)'!$D$6,'Ultima mCF Table'!$A$2:$A$92,0),MATCH('Ultima (Precision)'!$E206,'Ultima mCF Table'!$B$1:$D$1,0))*($F206*P$11)</f>
        <v>664.30000000000007</v>
      </c>
      <c r="Q206" s="174">
        <f>INDEX('Ultima mCF Table'!$B$2:$D$92,MATCH('Ultima (Precision)'!$D$6,'Ultima mCF Table'!$A$2:$A$92,0),MATCH('Ultima (Precision)'!$E206,'Ultima mCF Table'!$B$1:$D$1,0))*($F206*Q$11)</f>
        <v>715.4</v>
      </c>
      <c r="R206" s="174">
        <f>INDEX('Ultima mCF Table'!$B$2:$D$92,MATCH('Ultima (Precision)'!$D$6,'Ultima mCF Table'!$A$2:$A$92,0),MATCH('Ultima (Precision)'!$E206,'Ultima mCF Table'!$B$1:$D$1,0))*($F206*R$11)</f>
        <v>766.5</v>
      </c>
      <c r="S206" s="174">
        <f>INDEX('Ultima mCF Table'!$B$2:$D$92,MATCH('Ultima (Precision)'!$D$6,'Ultima mCF Table'!$A$2:$A$92,0),MATCH('Ultima (Precision)'!$E206,'Ultima mCF Table'!$B$1:$D$1,0))*($F206*S$11)</f>
        <v>817.6</v>
      </c>
      <c r="T206" s="174">
        <f>INDEX('Ultima mCF Table'!$B$2:$D$92,MATCH('Ultima (Precision)'!$D$6,'Ultima mCF Table'!$A$2:$A$92,0),MATCH('Ultima (Precision)'!$E206,'Ultima mCF Table'!$B$1:$D$1,0))*($F206*T$11)</f>
        <v>868.69999999999993</v>
      </c>
      <c r="U206" s="174">
        <f>INDEX('Ultima mCF Table'!$B$2:$D$92,MATCH('Ultima (Precision)'!$D$6,'Ultima mCF Table'!$A$2:$A$92,0),MATCH('Ultima (Precision)'!$E206,'Ultima mCF Table'!$B$1:$D$1,0))*($F206*U$11)</f>
        <v>919.80000000000007</v>
      </c>
      <c r="V206" s="174">
        <f>INDEX('Ultima mCF Table'!$B$2:$D$92,MATCH('Ultima (Precision)'!$D$6,'Ultima mCF Table'!$A$2:$A$92,0),MATCH('Ultima (Precision)'!$E206,'Ultima mCF Table'!$B$1:$D$1,0))*($F206*V$11)</f>
        <v>970.9</v>
      </c>
      <c r="W206" s="174">
        <f>INDEX('Ultima mCF Table'!$B$2:$D$92,MATCH('Ultima (Precision)'!$D$6,'Ultima mCF Table'!$A$2:$A$92,0),MATCH('Ultima (Precision)'!$E206,'Ultima mCF Table'!$B$1:$D$1,0))*($F206*W$11)</f>
        <v>1022</v>
      </c>
      <c r="X206" s="174">
        <f>INDEX('Ultima mCF Table'!$B$2:$D$92,MATCH('Ultima (Precision)'!$D$6,'Ultima mCF Table'!$A$2:$A$92,0),MATCH('Ultima (Precision)'!$E206,'Ultima mCF Table'!$B$1:$D$1,0))*($F206*X$11)</f>
        <v>1073.1000000000001</v>
      </c>
      <c r="Y206" s="174">
        <f>INDEX('Ultima mCF Table'!$B$2:$D$92,MATCH('Ultima (Precision)'!$D$6,'Ultima mCF Table'!$A$2:$A$92,0),MATCH('Ultima (Precision)'!$E206,'Ultima mCF Table'!$B$1:$D$1,0))*($F206*Y$11)</f>
        <v>1124.2</v>
      </c>
      <c r="Z206" s="174">
        <f>INDEX('Ultima mCF Table'!$B$2:$D$92,MATCH('Ultima (Precision)'!$D$6,'Ultima mCF Table'!$A$2:$A$92,0),MATCH('Ultima (Precision)'!$E206,'Ultima mCF Table'!$B$1:$D$1,0))*($F206*Z$11)</f>
        <v>1175.3</v>
      </c>
      <c r="AA206" s="174">
        <f>INDEX('Ultima mCF Table'!$B$2:$D$92,MATCH('Ultima (Precision)'!$D$6,'Ultima mCF Table'!$A$2:$A$92,0),MATCH('Ultima (Precision)'!$E206,'Ultima mCF Table'!$B$1:$D$1,0))*($F206*AA$11)</f>
        <v>1226.3999999999999</v>
      </c>
      <c r="AB206" s="174">
        <f>INDEX('Ultima mCF Table'!$B$2:$D$92,MATCH('Ultima (Precision)'!$D$6,'Ultima mCF Table'!$A$2:$A$92,0),MATCH('Ultima (Precision)'!$E206,'Ultima mCF Table'!$B$1:$D$1,0))*($F206*AB$11)</f>
        <v>1277.5</v>
      </c>
      <c r="AC206" s="174">
        <f>INDEX('Ultima mCF Table'!$B$2:$D$92,MATCH('Ultima (Precision)'!$D$6,'Ultima mCF Table'!$A$2:$A$92,0),MATCH('Ultima (Precision)'!$E206,'Ultima mCF Table'!$B$1:$D$1,0))*($F206*AC$11)</f>
        <v>1328.6000000000001</v>
      </c>
      <c r="AD206" s="178">
        <f>INDEX('Ultima mCF Table'!$B$2:$D$92,MATCH('Ultima (Precision)'!$D$6,'Ultima mCF Table'!$A$2:$A$92,0),MATCH('Ultima (Precision)'!$E206,'Ultima mCF Table'!$B$1:$D$1,0))*($F206*AD$11)</f>
        <v>1379.7</v>
      </c>
    </row>
    <row r="207" spans="1:30" x14ac:dyDescent="0.2">
      <c r="A207" s="351">
        <v>10</v>
      </c>
      <c r="B207" s="351">
        <v>215</v>
      </c>
      <c r="C207" s="351">
        <v>350</v>
      </c>
      <c r="D207" s="351" t="s">
        <v>68</v>
      </c>
      <c r="E207" s="351" t="s">
        <v>72</v>
      </c>
      <c r="F207" s="352">
        <v>1097</v>
      </c>
      <c r="G207" s="353"/>
      <c r="H207" s="177">
        <f>INDEX('Ultima mCF Table'!$B$2:$D$92,MATCH('Ultima (Precision)'!$D$6,'Ultima mCF Table'!$A$2:$A$92,0),MATCH('Ultima (Precision)'!$E207,'Ultima mCF Table'!$B$1:$D$1,0))*($F207*H$11)</f>
        <v>548.5</v>
      </c>
      <c r="I207" s="174">
        <f>INDEX('Ultima mCF Table'!$B$2:$D$92,MATCH('Ultima (Precision)'!$D$6,'Ultima mCF Table'!$A$2:$A$92,0),MATCH('Ultima (Precision)'!$E207,'Ultima mCF Table'!$B$1:$D$1,0))*($F207*I$11)</f>
        <v>658.19999999999993</v>
      </c>
      <c r="J207" s="174">
        <f>INDEX('Ultima mCF Table'!$B$2:$D$92,MATCH('Ultima (Precision)'!$D$6,'Ultima mCF Table'!$A$2:$A$92,0),MATCH('Ultima (Precision)'!$E207,'Ultima mCF Table'!$B$1:$D$1,0))*($F207*J$11)</f>
        <v>767.9</v>
      </c>
      <c r="K207" s="174">
        <f>INDEX('Ultima mCF Table'!$B$2:$D$92,MATCH('Ultima (Precision)'!$D$6,'Ultima mCF Table'!$A$2:$A$92,0),MATCH('Ultima (Precision)'!$E207,'Ultima mCF Table'!$B$1:$D$1,0))*($F207*K$11)</f>
        <v>877.6</v>
      </c>
      <c r="L207" s="174">
        <f>INDEX('Ultima mCF Table'!$B$2:$D$92,MATCH('Ultima (Precision)'!$D$6,'Ultima mCF Table'!$A$2:$A$92,0),MATCH('Ultima (Precision)'!$E207,'Ultima mCF Table'!$B$1:$D$1,0))*($F207*L$11)</f>
        <v>987.30000000000007</v>
      </c>
      <c r="M207" s="174">
        <f>INDEX('Ultima mCF Table'!$B$2:$D$92,MATCH('Ultima (Precision)'!$D$6,'Ultima mCF Table'!$A$2:$A$92,0),MATCH('Ultima (Precision)'!$E207,'Ultima mCF Table'!$B$1:$D$1,0))*($F207*M$11)</f>
        <v>1097</v>
      </c>
      <c r="N207" s="174">
        <f>INDEX('Ultima mCF Table'!$B$2:$D$92,MATCH('Ultima (Precision)'!$D$6,'Ultima mCF Table'!$A$2:$A$92,0),MATCH('Ultima (Precision)'!$E207,'Ultima mCF Table'!$B$1:$D$1,0))*($F207*N$11)</f>
        <v>1206.7</v>
      </c>
      <c r="O207" s="174">
        <f>INDEX('Ultima mCF Table'!$B$2:$D$92,MATCH('Ultima (Precision)'!$D$6,'Ultima mCF Table'!$A$2:$A$92,0),MATCH('Ultima (Precision)'!$E207,'Ultima mCF Table'!$B$1:$D$1,0))*($F207*O$11)</f>
        <v>1316.3999999999999</v>
      </c>
      <c r="P207" s="174">
        <f>INDEX('Ultima mCF Table'!$B$2:$D$92,MATCH('Ultima (Precision)'!$D$6,'Ultima mCF Table'!$A$2:$A$92,0),MATCH('Ultima (Precision)'!$E207,'Ultima mCF Table'!$B$1:$D$1,0))*($F207*P$11)</f>
        <v>1426.1000000000001</v>
      </c>
      <c r="Q207" s="174">
        <f>INDEX('Ultima mCF Table'!$B$2:$D$92,MATCH('Ultima (Precision)'!$D$6,'Ultima mCF Table'!$A$2:$A$92,0),MATCH('Ultima (Precision)'!$E207,'Ultima mCF Table'!$B$1:$D$1,0))*($F207*Q$11)</f>
        <v>1535.8</v>
      </c>
      <c r="R207" s="174">
        <f>INDEX('Ultima mCF Table'!$B$2:$D$92,MATCH('Ultima (Precision)'!$D$6,'Ultima mCF Table'!$A$2:$A$92,0),MATCH('Ultima (Precision)'!$E207,'Ultima mCF Table'!$B$1:$D$1,0))*($F207*R$11)</f>
        <v>1645.5</v>
      </c>
      <c r="S207" s="174">
        <f>INDEX('Ultima mCF Table'!$B$2:$D$92,MATCH('Ultima (Precision)'!$D$6,'Ultima mCF Table'!$A$2:$A$92,0),MATCH('Ultima (Precision)'!$E207,'Ultima mCF Table'!$B$1:$D$1,0))*($F207*S$11)</f>
        <v>1755.2</v>
      </c>
      <c r="T207" s="174">
        <f>INDEX('Ultima mCF Table'!$B$2:$D$92,MATCH('Ultima (Precision)'!$D$6,'Ultima mCF Table'!$A$2:$A$92,0),MATCH('Ultima (Precision)'!$E207,'Ultima mCF Table'!$B$1:$D$1,0))*($F207*T$11)</f>
        <v>1864.8999999999999</v>
      </c>
      <c r="U207" s="174">
        <f>INDEX('Ultima mCF Table'!$B$2:$D$92,MATCH('Ultima (Precision)'!$D$6,'Ultima mCF Table'!$A$2:$A$92,0),MATCH('Ultima (Precision)'!$E207,'Ultima mCF Table'!$B$1:$D$1,0))*($F207*U$11)</f>
        <v>1974.6000000000001</v>
      </c>
      <c r="V207" s="174">
        <f>INDEX('Ultima mCF Table'!$B$2:$D$92,MATCH('Ultima (Precision)'!$D$6,'Ultima mCF Table'!$A$2:$A$92,0),MATCH('Ultima (Precision)'!$E207,'Ultima mCF Table'!$B$1:$D$1,0))*($F207*V$11)</f>
        <v>2084.2999999999997</v>
      </c>
      <c r="W207" s="174">
        <f>INDEX('Ultima mCF Table'!$B$2:$D$92,MATCH('Ultima (Precision)'!$D$6,'Ultima mCF Table'!$A$2:$A$92,0),MATCH('Ultima (Precision)'!$E207,'Ultima mCF Table'!$B$1:$D$1,0))*($F207*W$11)</f>
        <v>2194</v>
      </c>
      <c r="X207" s="174">
        <f>INDEX('Ultima mCF Table'!$B$2:$D$92,MATCH('Ultima (Precision)'!$D$6,'Ultima mCF Table'!$A$2:$A$92,0),MATCH('Ultima (Precision)'!$E207,'Ultima mCF Table'!$B$1:$D$1,0))*($F207*X$11)</f>
        <v>2303.7000000000003</v>
      </c>
      <c r="Y207" s="174">
        <f>INDEX('Ultima mCF Table'!$B$2:$D$92,MATCH('Ultima (Precision)'!$D$6,'Ultima mCF Table'!$A$2:$A$92,0),MATCH('Ultima (Precision)'!$E207,'Ultima mCF Table'!$B$1:$D$1,0))*($F207*Y$11)</f>
        <v>2413.4</v>
      </c>
      <c r="Z207" s="174">
        <f>INDEX('Ultima mCF Table'!$B$2:$D$92,MATCH('Ultima (Precision)'!$D$6,'Ultima mCF Table'!$A$2:$A$92,0),MATCH('Ultima (Precision)'!$E207,'Ultima mCF Table'!$B$1:$D$1,0))*($F207*Z$11)</f>
        <v>2523.1</v>
      </c>
      <c r="AA207" s="174">
        <f>INDEX('Ultima mCF Table'!$B$2:$D$92,MATCH('Ultima (Precision)'!$D$6,'Ultima mCF Table'!$A$2:$A$92,0),MATCH('Ultima (Precision)'!$E207,'Ultima mCF Table'!$B$1:$D$1,0))*($F207*AA$11)</f>
        <v>2632.7999999999997</v>
      </c>
      <c r="AB207" s="174">
        <f>INDEX('Ultima mCF Table'!$B$2:$D$92,MATCH('Ultima (Precision)'!$D$6,'Ultima mCF Table'!$A$2:$A$92,0),MATCH('Ultima (Precision)'!$E207,'Ultima mCF Table'!$B$1:$D$1,0))*($F207*AB$11)</f>
        <v>2742.5</v>
      </c>
      <c r="AC207" s="174">
        <f>INDEX('Ultima mCF Table'!$B$2:$D$92,MATCH('Ultima (Precision)'!$D$6,'Ultima mCF Table'!$A$2:$A$92,0),MATCH('Ultima (Precision)'!$E207,'Ultima mCF Table'!$B$1:$D$1,0))*($F207*AC$11)</f>
        <v>2852.2000000000003</v>
      </c>
      <c r="AD207" s="178">
        <f>INDEX('Ultima mCF Table'!$B$2:$D$92,MATCH('Ultima (Precision)'!$D$6,'Ultima mCF Table'!$A$2:$A$92,0),MATCH('Ultima (Precision)'!$E207,'Ultima mCF Table'!$B$1:$D$1,0))*($F207*AD$11)</f>
        <v>2961.9</v>
      </c>
    </row>
    <row r="208" spans="1:30" x14ac:dyDescent="0.2">
      <c r="A208" s="351">
        <v>10</v>
      </c>
      <c r="B208" s="351">
        <v>288</v>
      </c>
      <c r="C208" s="351">
        <v>420</v>
      </c>
      <c r="D208" s="351" t="s">
        <v>66</v>
      </c>
      <c r="E208" s="351" t="s">
        <v>72</v>
      </c>
      <c r="F208" s="352">
        <v>660</v>
      </c>
      <c r="G208" s="353"/>
      <c r="H208" s="177">
        <f>INDEX('Ultima mCF Table'!$B$2:$D$92,MATCH('Ultima (Precision)'!$D$6,'Ultima mCF Table'!$A$2:$A$92,0),MATCH('Ultima (Precision)'!$E208,'Ultima mCF Table'!$B$1:$D$1,0))*($F208*H$11)</f>
        <v>330</v>
      </c>
      <c r="I208" s="174">
        <f>INDEX('Ultima mCF Table'!$B$2:$D$92,MATCH('Ultima (Precision)'!$D$6,'Ultima mCF Table'!$A$2:$A$92,0),MATCH('Ultima (Precision)'!$E208,'Ultima mCF Table'!$B$1:$D$1,0))*($F208*I$11)</f>
        <v>396</v>
      </c>
      <c r="J208" s="174">
        <f>INDEX('Ultima mCF Table'!$B$2:$D$92,MATCH('Ultima (Precision)'!$D$6,'Ultima mCF Table'!$A$2:$A$92,0),MATCH('Ultima (Precision)'!$E208,'Ultima mCF Table'!$B$1:$D$1,0))*($F208*J$11)</f>
        <v>461.99999999999994</v>
      </c>
      <c r="K208" s="174">
        <f>INDEX('Ultima mCF Table'!$B$2:$D$92,MATCH('Ultima (Precision)'!$D$6,'Ultima mCF Table'!$A$2:$A$92,0),MATCH('Ultima (Precision)'!$E208,'Ultima mCF Table'!$B$1:$D$1,0))*($F208*K$11)</f>
        <v>528</v>
      </c>
      <c r="L208" s="174">
        <f>INDEX('Ultima mCF Table'!$B$2:$D$92,MATCH('Ultima (Precision)'!$D$6,'Ultima mCF Table'!$A$2:$A$92,0),MATCH('Ultima (Precision)'!$E208,'Ultima mCF Table'!$B$1:$D$1,0))*($F208*L$11)</f>
        <v>594</v>
      </c>
      <c r="M208" s="174">
        <f>INDEX('Ultima mCF Table'!$B$2:$D$92,MATCH('Ultima (Precision)'!$D$6,'Ultima mCF Table'!$A$2:$A$92,0),MATCH('Ultima (Precision)'!$E208,'Ultima mCF Table'!$B$1:$D$1,0))*($F208*M$11)</f>
        <v>660</v>
      </c>
      <c r="N208" s="174">
        <f>INDEX('Ultima mCF Table'!$B$2:$D$92,MATCH('Ultima (Precision)'!$D$6,'Ultima mCF Table'!$A$2:$A$92,0),MATCH('Ultima (Precision)'!$E208,'Ultima mCF Table'!$B$1:$D$1,0))*($F208*N$11)</f>
        <v>726.00000000000011</v>
      </c>
      <c r="O208" s="174">
        <f>INDEX('Ultima mCF Table'!$B$2:$D$92,MATCH('Ultima (Precision)'!$D$6,'Ultima mCF Table'!$A$2:$A$92,0),MATCH('Ultima (Precision)'!$E208,'Ultima mCF Table'!$B$1:$D$1,0))*($F208*O$11)</f>
        <v>792</v>
      </c>
      <c r="P208" s="174">
        <f>INDEX('Ultima mCF Table'!$B$2:$D$92,MATCH('Ultima (Precision)'!$D$6,'Ultima mCF Table'!$A$2:$A$92,0),MATCH('Ultima (Precision)'!$E208,'Ultima mCF Table'!$B$1:$D$1,0))*($F208*P$11)</f>
        <v>858</v>
      </c>
      <c r="Q208" s="174">
        <f>INDEX('Ultima mCF Table'!$B$2:$D$92,MATCH('Ultima (Precision)'!$D$6,'Ultima mCF Table'!$A$2:$A$92,0),MATCH('Ultima (Precision)'!$E208,'Ultima mCF Table'!$B$1:$D$1,0))*($F208*Q$11)</f>
        <v>923.99999999999989</v>
      </c>
      <c r="R208" s="174">
        <f>INDEX('Ultima mCF Table'!$B$2:$D$92,MATCH('Ultima (Precision)'!$D$6,'Ultima mCF Table'!$A$2:$A$92,0),MATCH('Ultima (Precision)'!$E208,'Ultima mCF Table'!$B$1:$D$1,0))*($F208*R$11)</f>
        <v>990</v>
      </c>
      <c r="S208" s="174">
        <f>INDEX('Ultima mCF Table'!$B$2:$D$92,MATCH('Ultima (Precision)'!$D$6,'Ultima mCF Table'!$A$2:$A$92,0),MATCH('Ultima (Precision)'!$E208,'Ultima mCF Table'!$B$1:$D$1,0))*($F208*S$11)</f>
        <v>1056</v>
      </c>
      <c r="T208" s="174">
        <f>INDEX('Ultima mCF Table'!$B$2:$D$92,MATCH('Ultima (Precision)'!$D$6,'Ultima mCF Table'!$A$2:$A$92,0),MATCH('Ultima (Precision)'!$E208,'Ultima mCF Table'!$B$1:$D$1,0))*($F208*T$11)</f>
        <v>1122</v>
      </c>
      <c r="U208" s="174">
        <f>INDEX('Ultima mCF Table'!$B$2:$D$92,MATCH('Ultima (Precision)'!$D$6,'Ultima mCF Table'!$A$2:$A$92,0),MATCH('Ultima (Precision)'!$E208,'Ultima mCF Table'!$B$1:$D$1,0))*($F208*U$11)</f>
        <v>1188</v>
      </c>
      <c r="V208" s="174">
        <f>INDEX('Ultima mCF Table'!$B$2:$D$92,MATCH('Ultima (Precision)'!$D$6,'Ultima mCF Table'!$A$2:$A$92,0),MATCH('Ultima (Precision)'!$E208,'Ultima mCF Table'!$B$1:$D$1,0))*($F208*V$11)</f>
        <v>1254</v>
      </c>
      <c r="W208" s="174">
        <f>INDEX('Ultima mCF Table'!$B$2:$D$92,MATCH('Ultima (Precision)'!$D$6,'Ultima mCF Table'!$A$2:$A$92,0),MATCH('Ultima (Precision)'!$E208,'Ultima mCF Table'!$B$1:$D$1,0))*($F208*W$11)</f>
        <v>1320</v>
      </c>
      <c r="X208" s="174">
        <f>INDEX('Ultima mCF Table'!$B$2:$D$92,MATCH('Ultima (Precision)'!$D$6,'Ultima mCF Table'!$A$2:$A$92,0),MATCH('Ultima (Precision)'!$E208,'Ultima mCF Table'!$B$1:$D$1,0))*($F208*X$11)</f>
        <v>1386</v>
      </c>
      <c r="Y208" s="174">
        <f>INDEX('Ultima mCF Table'!$B$2:$D$92,MATCH('Ultima (Precision)'!$D$6,'Ultima mCF Table'!$A$2:$A$92,0),MATCH('Ultima (Precision)'!$E208,'Ultima mCF Table'!$B$1:$D$1,0))*($F208*Y$11)</f>
        <v>1452.0000000000002</v>
      </c>
      <c r="Z208" s="174">
        <f>INDEX('Ultima mCF Table'!$B$2:$D$92,MATCH('Ultima (Precision)'!$D$6,'Ultima mCF Table'!$A$2:$A$92,0),MATCH('Ultima (Precision)'!$E208,'Ultima mCF Table'!$B$1:$D$1,0))*($F208*Z$11)</f>
        <v>1517.9999999999998</v>
      </c>
      <c r="AA208" s="174">
        <f>INDEX('Ultima mCF Table'!$B$2:$D$92,MATCH('Ultima (Precision)'!$D$6,'Ultima mCF Table'!$A$2:$A$92,0),MATCH('Ultima (Precision)'!$E208,'Ultima mCF Table'!$B$1:$D$1,0))*($F208*AA$11)</f>
        <v>1584</v>
      </c>
      <c r="AB208" s="174">
        <f>INDEX('Ultima mCF Table'!$B$2:$D$92,MATCH('Ultima (Precision)'!$D$6,'Ultima mCF Table'!$A$2:$A$92,0),MATCH('Ultima (Precision)'!$E208,'Ultima mCF Table'!$B$1:$D$1,0))*($F208*AB$11)</f>
        <v>1650</v>
      </c>
      <c r="AC208" s="174">
        <f>INDEX('Ultima mCF Table'!$B$2:$D$92,MATCH('Ultima (Precision)'!$D$6,'Ultima mCF Table'!$A$2:$A$92,0),MATCH('Ultima (Precision)'!$E208,'Ultima mCF Table'!$B$1:$D$1,0))*($F208*AC$11)</f>
        <v>1716</v>
      </c>
      <c r="AD208" s="178">
        <f>INDEX('Ultima mCF Table'!$B$2:$D$92,MATCH('Ultima (Precision)'!$D$6,'Ultima mCF Table'!$A$2:$A$92,0),MATCH('Ultima (Precision)'!$E208,'Ultima mCF Table'!$B$1:$D$1,0))*($F208*AD$11)</f>
        <v>1782.0000000000002</v>
      </c>
    </row>
    <row r="209" spans="1:30" x14ac:dyDescent="0.2">
      <c r="A209" s="351">
        <v>10</v>
      </c>
      <c r="B209" s="351">
        <v>288</v>
      </c>
      <c r="C209" s="351">
        <v>420</v>
      </c>
      <c r="D209" s="351" t="s">
        <v>68</v>
      </c>
      <c r="E209" s="351" t="s">
        <v>72</v>
      </c>
      <c r="F209" s="352">
        <v>1375</v>
      </c>
      <c r="G209" s="353"/>
      <c r="H209" s="177">
        <f>INDEX('Ultima mCF Table'!$B$2:$D$92,MATCH('Ultima (Precision)'!$D$6,'Ultima mCF Table'!$A$2:$A$92,0),MATCH('Ultima (Precision)'!$E209,'Ultima mCF Table'!$B$1:$D$1,0))*($F209*H$11)</f>
        <v>687.5</v>
      </c>
      <c r="I209" s="174">
        <f>INDEX('Ultima mCF Table'!$B$2:$D$92,MATCH('Ultima (Precision)'!$D$6,'Ultima mCF Table'!$A$2:$A$92,0),MATCH('Ultima (Precision)'!$E209,'Ultima mCF Table'!$B$1:$D$1,0))*($F209*I$11)</f>
        <v>825</v>
      </c>
      <c r="J209" s="174">
        <f>INDEX('Ultima mCF Table'!$B$2:$D$92,MATCH('Ultima (Precision)'!$D$6,'Ultima mCF Table'!$A$2:$A$92,0),MATCH('Ultima (Precision)'!$E209,'Ultima mCF Table'!$B$1:$D$1,0))*($F209*J$11)</f>
        <v>962.49999999999989</v>
      </c>
      <c r="K209" s="174">
        <f>INDEX('Ultima mCF Table'!$B$2:$D$92,MATCH('Ultima (Precision)'!$D$6,'Ultima mCF Table'!$A$2:$A$92,0),MATCH('Ultima (Precision)'!$E209,'Ultima mCF Table'!$B$1:$D$1,0))*($F209*K$11)</f>
        <v>1100</v>
      </c>
      <c r="L209" s="174">
        <f>INDEX('Ultima mCF Table'!$B$2:$D$92,MATCH('Ultima (Precision)'!$D$6,'Ultima mCF Table'!$A$2:$A$92,0),MATCH('Ultima (Precision)'!$E209,'Ultima mCF Table'!$B$1:$D$1,0))*($F209*L$11)</f>
        <v>1237.5</v>
      </c>
      <c r="M209" s="174">
        <f>INDEX('Ultima mCF Table'!$B$2:$D$92,MATCH('Ultima (Precision)'!$D$6,'Ultima mCF Table'!$A$2:$A$92,0),MATCH('Ultima (Precision)'!$E209,'Ultima mCF Table'!$B$1:$D$1,0))*($F209*M$11)</f>
        <v>1375</v>
      </c>
      <c r="N209" s="174">
        <f>INDEX('Ultima mCF Table'!$B$2:$D$92,MATCH('Ultima (Precision)'!$D$6,'Ultima mCF Table'!$A$2:$A$92,0),MATCH('Ultima (Precision)'!$E209,'Ultima mCF Table'!$B$1:$D$1,0))*($F209*N$11)</f>
        <v>1512.5000000000002</v>
      </c>
      <c r="O209" s="174">
        <f>INDEX('Ultima mCF Table'!$B$2:$D$92,MATCH('Ultima (Precision)'!$D$6,'Ultima mCF Table'!$A$2:$A$92,0),MATCH('Ultima (Precision)'!$E209,'Ultima mCF Table'!$B$1:$D$1,0))*($F209*O$11)</f>
        <v>1650</v>
      </c>
      <c r="P209" s="174">
        <f>INDEX('Ultima mCF Table'!$B$2:$D$92,MATCH('Ultima (Precision)'!$D$6,'Ultima mCF Table'!$A$2:$A$92,0),MATCH('Ultima (Precision)'!$E209,'Ultima mCF Table'!$B$1:$D$1,0))*($F209*P$11)</f>
        <v>1787.5</v>
      </c>
      <c r="Q209" s="174">
        <f>INDEX('Ultima mCF Table'!$B$2:$D$92,MATCH('Ultima (Precision)'!$D$6,'Ultima mCF Table'!$A$2:$A$92,0),MATCH('Ultima (Precision)'!$E209,'Ultima mCF Table'!$B$1:$D$1,0))*($F209*Q$11)</f>
        <v>1924.9999999999998</v>
      </c>
      <c r="R209" s="174">
        <f>INDEX('Ultima mCF Table'!$B$2:$D$92,MATCH('Ultima (Precision)'!$D$6,'Ultima mCF Table'!$A$2:$A$92,0),MATCH('Ultima (Precision)'!$E209,'Ultima mCF Table'!$B$1:$D$1,0))*($F209*R$11)</f>
        <v>2062.5</v>
      </c>
      <c r="S209" s="174">
        <f>INDEX('Ultima mCF Table'!$B$2:$D$92,MATCH('Ultima (Precision)'!$D$6,'Ultima mCF Table'!$A$2:$A$92,0),MATCH('Ultima (Precision)'!$E209,'Ultima mCF Table'!$B$1:$D$1,0))*($F209*S$11)</f>
        <v>2200</v>
      </c>
      <c r="T209" s="174">
        <f>INDEX('Ultima mCF Table'!$B$2:$D$92,MATCH('Ultima (Precision)'!$D$6,'Ultima mCF Table'!$A$2:$A$92,0),MATCH('Ultima (Precision)'!$E209,'Ultima mCF Table'!$B$1:$D$1,0))*($F209*T$11)</f>
        <v>2337.5</v>
      </c>
      <c r="U209" s="174">
        <f>INDEX('Ultima mCF Table'!$B$2:$D$92,MATCH('Ultima (Precision)'!$D$6,'Ultima mCF Table'!$A$2:$A$92,0),MATCH('Ultima (Precision)'!$E209,'Ultima mCF Table'!$B$1:$D$1,0))*($F209*U$11)</f>
        <v>2475</v>
      </c>
      <c r="V209" s="174">
        <f>INDEX('Ultima mCF Table'!$B$2:$D$92,MATCH('Ultima (Precision)'!$D$6,'Ultima mCF Table'!$A$2:$A$92,0),MATCH('Ultima (Precision)'!$E209,'Ultima mCF Table'!$B$1:$D$1,0))*($F209*V$11)</f>
        <v>2612.5</v>
      </c>
      <c r="W209" s="174">
        <f>INDEX('Ultima mCF Table'!$B$2:$D$92,MATCH('Ultima (Precision)'!$D$6,'Ultima mCF Table'!$A$2:$A$92,0),MATCH('Ultima (Precision)'!$E209,'Ultima mCF Table'!$B$1:$D$1,0))*($F209*W$11)</f>
        <v>2750</v>
      </c>
      <c r="X209" s="174">
        <f>INDEX('Ultima mCF Table'!$B$2:$D$92,MATCH('Ultima (Precision)'!$D$6,'Ultima mCF Table'!$A$2:$A$92,0),MATCH('Ultima (Precision)'!$E209,'Ultima mCF Table'!$B$1:$D$1,0))*($F209*X$11)</f>
        <v>2887.5</v>
      </c>
      <c r="Y209" s="174">
        <f>INDEX('Ultima mCF Table'!$B$2:$D$92,MATCH('Ultima (Precision)'!$D$6,'Ultima mCF Table'!$A$2:$A$92,0),MATCH('Ultima (Precision)'!$E209,'Ultima mCF Table'!$B$1:$D$1,0))*($F209*Y$11)</f>
        <v>3025.0000000000005</v>
      </c>
      <c r="Z209" s="174">
        <f>INDEX('Ultima mCF Table'!$B$2:$D$92,MATCH('Ultima (Precision)'!$D$6,'Ultima mCF Table'!$A$2:$A$92,0),MATCH('Ultima (Precision)'!$E209,'Ultima mCF Table'!$B$1:$D$1,0))*($F209*Z$11)</f>
        <v>3162.4999999999995</v>
      </c>
      <c r="AA209" s="174">
        <f>INDEX('Ultima mCF Table'!$B$2:$D$92,MATCH('Ultima (Precision)'!$D$6,'Ultima mCF Table'!$A$2:$A$92,0),MATCH('Ultima (Precision)'!$E209,'Ultima mCF Table'!$B$1:$D$1,0))*($F209*AA$11)</f>
        <v>3300</v>
      </c>
      <c r="AB209" s="174">
        <f>INDEX('Ultima mCF Table'!$B$2:$D$92,MATCH('Ultima (Precision)'!$D$6,'Ultima mCF Table'!$A$2:$A$92,0),MATCH('Ultima (Precision)'!$E209,'Ultima mCF Table'!$B$1:$D$1,0))*($F209*AB$11)</f>
        <v>3437.5</v>
      </c>
      <c r="AC209" s="174">
        <f>INDEX('Ultima mCF Table'!$B$2:$D$92,MATCH('Ultima (Precision)'!$D$6,'Ultima mCF Table'!$A$2:$A$92,0),MATCH('Ultima (Precision)'!$E209,'Ultima mCF Table'!$B$1:$D$1,0))*($F209*AC$11)</f>
        <v>3575</v>
      </c>
      <c r="AD209" s="178">
        <f>INDEX('Ultima mCF Table'!$B$2:$D$92,MATCH('Ultima (Precision)'!$D$6,'Ultima mCF Table'!$A$2:$A$92,0),MATCH('Ultima (Precision)'!$E209,'Ultima mCF Table'!$B$1:$D$1,0))*($F209*AD$11)</f>
        <v>3712.5000000000005</v>
      </c>
    </row>
    <row r="210" spans="1:30" x14ac:dyDescent="0.2">
      <c r="A210" s="351">
        <v>10</v>
      </c>
      <c r="B210" s="351">
        <v>360</v>
      </c>
      <c r="C210" s="351">
        <v>490</v>
      </c>
      <c r="D210" s="351" t="s">
        <v>66</v>
      </c>
      <c r="E210" s="351" t="s">
        <v>72</v>
      </c>
      <c r="F210" s="352">
        <v>831</v>
      </c>
      <c r="G210" s="353"/>
      <c r="H210" s="177">
        <f>INDEX('Ultima mCF Table'!$B$2:$D$92,MATCH('Ultima (Precision)'!$D$6,'Ultima mCF Table'!$A$2:$A$92,0),MATCH('Ultima (Precision)'!$E210,'Ultima mCF Table'!$B$1:$D$1,0))*($F210*H$11)</f>
        <v>415.5</v>
      </c>
      <c r="I210" s="174">
        <f>INDEX('Ultima mCF Table'!$B$2:$D$92,MATCH('Ultima (Precision)'!$D$6,'Ultima mCF Table'!$A$2:$A$92,0),MATCH('Ultima (Precision)'!$E210,'Ultima mCF Table'!$B$1:$D$1,0))*($F210*I$11)</f>
        <v>498.59999999999997</v>
      </c>
      <c r="J210" s="174">
        <f>INDEX('Ultima mCF Table'!$B$2:$D$92,MATCH('Ultima (Precision)'!$D$6,'Ultima mCF Table'!$A$2:$A$92,0),MATCH('Ultima (Precision)'!$E210,'Ultima mCF Table'!$B$1:$D$1,0))*($F210*J$11)</f>
        <v>581.69999999999993</v>
      </c>
      <c r="K210" s="174">
        <f>INDEX('Ultima mCF Table'!$B$2:$D$92,MATCH('Ultima (Precision)'!$D$6,'Ultima mCF Table'!$A$2:$A$92,0),MATCH('Ultima (Precision)'!$E210,'Ultima mCF Table'!$B$1:$D$1,0))*($F210*K$11)</f>
        <v>664.80000000000007</v>
      </c>
      <c r="L210" s="174">
        <f>INDEX('Ultima mCF Table'!$B$2:$D$92,MATCH('Ultima (Precision)'!$D$6,'Ultima mCF Table'!$A$2:$A$92,0),MATCH('Ultima (Precision)'!$E210,'Ultima mCF Table'!$B$1:$D$1,0))*($F210*L$11)</f>
        <v>747.9</v>
      </c>
      <c r="M210" s="174">
        <f>INDEX('Ultima mCF Table'!$B$2:$D$92,MATCH('Ultima (Precision)'!$D$6,'Ultima mCF Table'!$A$2:$A$92,0),MATCH('Ultima (Precision)'!$E210,'Ultima mCF Table'!$B$1:$D$1,0))*($F210*M$11)</f>
        <v>831</v>
      </c>
      <c r="N210" s="174">
        <f>INDEX('Ultima mCF Table'!$B$2:$D$92,MATCH('Ultima (Precision)'!$D$6,'Ultima mCF Table'!$A$2:$A$92,0),MATCH('Ultima (Precision)'!$E210,'Ultima mCF Table'!$B$1:$D$1,0))*($F210*N$11)</f>
        <v>914.1</v>
      </c>
      <c r="O210" s="174">
        <f>INDEX('Ultima mCF Table'!$B$2:$D$92,MATCH('Ultima (Precision)'!$D$6,'Ultima mCF Table'!$A$2:$A$92,0),MATCH('Ultima (Precision)'!$E210,'Ultima mCF Table'!$B$1:$D$1,0))*($F210*O$11)</f>
        <v>997.19999999999993</v>
      </c>
      <c r="P210" s="174">
        <f>INDEX('Ultima mCF Table'!$B$2:$D$92,MATCH('Ultima (Precision)'!$D$6,'Ultima mCF Table'!$A$2:$A$92,0),MATCH('Ultima (Precision)'!$E210,'Ultima mCF Table'!$B$1:$D$1,0))*($F210*P$11)</f>
        <v>1080.3</v>
      </c>
      <c r="Q210" s="174">
        <f>INDEX('Ultima mCF Table'!$B$2:$D$92,MATCH('Ultima (Precision)'!$D$6,'Ultima mCF Table'!$A$2:$A$92,0),MATCH('Ultima (Precision)'!$E210,'Ultima mCF Table'!$B$1:$D$1,0))*($F210*Q$11)</f>
        <v>1163.3999999999999</v>
      </c>
      <c r="R210" s="174">
        <f>INDEX('Ultima mCF Table'!$B$2:$D$92,MATCH('Ultima (Precision)'!$D$6,'Ultima mCF Table'!$A$2:$A$92,0),MATCH('Ultima (Precision)'!$E210,'Ultima mCF Table'!$B$1:$D$1,0))*($F210*R$11)</f>
        <v>1246.5</v>
      </c>
      <c r="S210" s="174">
        <f>INDEX('Ultima mCF Table'!$B$2:$D$92,MATCH('Ultima (Precision)'!$D$6,'Ultima mCF Table'!$A$2:$A$92,0),MATCH('Ultima (Precision)'!$E210,'Ultima mCF Table'!$B$1:$D$1,0))*($F210*S$11)</f>
        <v>1329.6000000000001</v>
      </c>
      <c r="T210" s="174">
        <f>INDEX('Ultima mCF Table'!$B$2:$D$92,MATCH('Ultima (Precision)'!$D$6,'Ultima mCF Table'!$A$2:$A$92,0),MATCH('Ultima (Precision)'!$E210,'Ultima mCF Table'!$B$1:$D$1,0))*($F210*T$11)</f>
        <v>1412.7</v>
      </c>
      <c r="U210" s="174">
        <f>INDEX('Ultima mCF Table'!$B$2:$D$92,MATCH('Ultima (Precision)'!$D$6,'Ultima mCF Table'!$A$2:$A$92,0),MATCH('Ultima (Precision)'!$E210,'Ultima mCF Table'!$B$1:$D$1,0))*($F210*U$11)</f>
        <v>1495.8</v>
      </c>
      <c r="V210" s="174">
        <f>INDEX('Ultima mCF Table'!$B$2:$D$92,MATCH('Ultima (Precision)'!$D$6,'Ultima mCF Table'!$A$2:$A$92,0),MATCH('Ultima (Precision)'!$E210,'Ultima mCF Table'!$B$1:$D$1,0))*($F210*V$11)</f>
        <v>1578.8999999999999</v>
      </c>
      <c r="W210" s="174">
        <f>INDEX('Ultima mCF Table'!$B$2:$D$92,MATCH('Ultima (Precision)'!$D$6,'Ultima mCF Table'!$A$2:$A$92,0),MATCH('Ultima (Precision)'!$E210,'Ultima mCF Table'!$B$1:$D$1,0))*($F210*W$11)</f>
        <v>1662</v>
      </c>
      <c r="X210" s="174">
        <f>INDEX('Ultima mCF Table'!$B$2:$D$92,MATCH('Ultima (Precision)'!$D$6,'Ultima mCF Table'!$A$2:$A$92,0),MATCH('Ultima (Precision)'!$E210,'Ultima mCF Table'!$B$1:$D$1,0))*($F210*X$11)</f>
        <v>1745.1000000000001</v>
      </c>
      <c r="Y210" s="174">
        <f>INDEX('Ultima mCF Table'!$B$2:$D$92,MATCH('Ultima (Precision)'!$D$6,'Ultima mCF Table'!$A$2:$A$92,0),MATCH('Ultima (Precision)'!$E210,'Ultima mCF Table'!$B$1:$D$1,0))*($F210*Y$11)</f>
        <v>1828.2</v>
      </c>
      <c r="Z210" s="174">
        <f>INDEX('Ultima mCF Table'!$B$2:$D$92,MATCH('Ultima (Precision)'!$D$6,'Ultima mCF Table'!$A$2:$A$92,0),MATCH('Ultima (Precision)'!$E210,'Ultima mCF Table'!$B$1:$D$1,0))*($F210*Z$11)</f>
        <v>1911.3</v>
      </c>
      <c r="AA210" s="174">
        <f>INDEX('Ultima mCF Table'!$B$2:$D$92,MATCH('Ultima (Precision)'!$D$6,'Ultima mCF Table'!$A$2:$A$92,0),MATCH('Ultima (Precision)'!$E210,'Ultima mCF Table'!$B$1:$D$1,0))*($F210*AA$11)</f>
        <v>1994.3999999999999</v>
      </c>
      <c r="AB210" s="174">
        <f>INDEX('Ultima mCF Table'!$B$2:$D$92,MATCH('Ultima (Precision)'!$D$6,'Ultima mCF Table'!$A$2:$A$92,0),MATCH('Ultima (Precision)'!$E210,'Ultima mCF Table'!$B$1:$D$1,0))*($F210*AB$11)</f>
        <v>2077.5</v>
      </c>
      <c r="AC210" s="174">
        <f>INDEX('Ultima mCF Table'!$B$2:$D$92,MATCH('Ultima (Precision)'!$D$6,'Ultima mCF Table'!$A$2:$A$92,0),MATCH('Ultima (Precision)'!$E210,'Ultima mCF Table'!$B$1:$D$1,0))*($F210*AC$11)</f>
        <v>2160.6</v>
      </c>
      <c r="AD210" s="178">
        <f>INDEX('Ultima mCF Table'!$B$2:$D$92,MATCH('Ultima (Precision)'!$D$6,'Ultima mCF Table'!$A$2:$A$92,0),MATCH('Ultima (Precision)'!$E210,'Ultima mCF Table'!$B$1:$D$1,0))*($F210*AD$11)</f>
        <v>2243.7000000000003</v>
      </c>
    </row>
    <row r="211" spans="1:30" ht="15" thickBot="1" x14ac:dyDescent="0.25">
      <c r="A211" s="354">
        <v>10</v>
      </c>
      <c r="B211" s="354">
        <v>360</v>
      </c>
      <c r="C211" s="354">
        <v>490</v>
      </c>
      <c r="D211" s="354" t="s">
        <v>68</v>
      </c>
      <c r="E211" s="354" t="s">
        <v>72</v>
      </c>
      <c r="F211" s="355">
        <v>1661</v>
      </c>
      <c r="G211" s="356"/>
      <c r="H211" s="179">
        <f>INDEX('Ultima mCF Table'!$B$2:$D$92,MATCH('Ultima (Precision)'!$D$6,'Ultima mCF Table'!$A$2:$A$92,0),MATCH('Ultima (Precision)'!$E211,'Ultima mCF Table'!$B$1:$D$1,0))*($F211*H$11)</f>
        <v>830.5</v>
      </c>
      <c r="I211" s="180">
        <f>INDEX('Ultima mCF Table'!$B$2:$D$92,MATCH('Ultima (Precision)'!$D$6,'Ultima mCF Table'!$A$2:$A$92,0),MATCH('Ultima (Precision)'!$E211,'Ultima mCF Table'!$B$1:$D$1,0))*($F211*I$11)</f>
        <v>996.59999999999991</v>
      </c>
      <c r="J211" s="180">
        <f>INDEX('Ultima mCF Table'!$B$2:$D$92,MATCH('Ultima (Precision)'!$D$6,'Ultima mCF Table'!$A$2:$A$92,0),MATCH('Ultima (Precision)'!$E211,'Ultima mCF Table'!$B$1:$D$1,0))*($F211*J$11)</f>
        <v>1162.6999999999998</v>
      </c>
      <c r="K211" s="180">
        <f>INDEX('Ultima mCF Table'!$B$2:$D$92,MATCH('Ultima (Precision)'!$D$6,'Ultima mCF Table'!$A$2:$A$92,0),MATCH('Ultima (Precision)'!$E211,'Ultima mCF Table'!$B$1:$D$1,0))*($F211*K$11)</f>
        <v>1328.8000000000002</v>
      </c>
      <c r="L211" s="180">
        <f>INDEX('Ultima mCF Table'!$B$2:$D$92,MATCH('Ultima (Precision)'!$D$6,'Ultima mCF Table'!$A$2:$A$92,0),MATCH('Ultima (Precision)'!$E211,'Ultima mCF Table'!$B$1:$D$1,0))*($F211*L$11)</f>
        <v>1494.9</v>
      </c>
      <c r="M211" s="180">
        <f>INDEX('Ultima mCF Table'!$B$2:$D$92,MATCH('Ultima (Precision)'!$D$6,'Ultima mCF Table'!$A$2:$A$92,0),MATCH('Ultima (Precision)'!$E211,'Ultima mCF Table'!$B$1:$D$1,0))*($F211*M$11)</f>
        <v>1661</v>
      </c>
      <c r="N211" s="180">
        <f>INDEX('Ultima mCF Table'!$B$2:$D$92,MATCH('Ultima (Precision)'!$D$6,'Ultima mCF Table'!$A$2:$A$92,0),MATCH('Ultima (Precision)'!$E211,'Ultima mCF Table'!$B$1:$D$1,0))*($F211*N$11)</f>
        <v>1827.1000000000001</v>
      </c>
      <c r="O211" s="180">
        <f>INDEX('Ultima mCF Table'!$B$2:$D$92,MATCH('Ultima (Precision)'!$D$6,'Ultima mCF Table'!$A$2:$A$92,0),MATCH('Ultima (Precision)'!$E211,'Ultima mCF Table'!$B$1:$D$1,0))*($F211*O$11)</f>
        <v>1993.1999999999998</v>
      </c>
      <c r="P211" s="180">
        <f>INDEX('Ultima mCF Table'!$B$2:$D$92,MATCH('Ultima (Precision)'!$D$6,'Ultima mCF Table'!$A$2:$A$92,0),MATCH('Ultima (Precision)'!$E211,'Ultima mCF Table'!$B$1:$D$1,0))*($F211*P$11)</f>
        <v>2159.3000000000002</v>
      </c>
      <c r="Q211" s="180">
        <f>INDEX('Ultima mCF Table'!$B$2:$D$92,MATCH('Ultima (Precision)'!$D$6,'Ultima mCF Table'!$A$2:$A$92,0),MATCH('Ultima (Precision)'!$E211,'Ultima mCF Table'!$B$1:$D$1,0))*($F211*Q$11)</f>
        <v>2325.3999999999996</v>
      </c>
      <c r="R211" s="180">
        <f>INDEX('Ultima mCF Table'!$B$2:$D$92,MATCH('Ultima (Precision)'!$D$6,'Ultima mCF Table'!$A$2:$A$92,0),MATCH('Ultima (Precision)'!$E211,'Ultima mCF Table'!$B$1:$D$1,0))*($F211*R$11)</f>
        <v>2491.5</v>
      </c>
      <c r="S211" s="180">
        <f>INDEX('Ultima mCF Table'!$B$2:$D$92,MATCH('Ultima (Precision)'!$D$6,'Ultima mCF Table'!$A$2:$A$92,0),MATCH('Ultima (Precision)'!$E211,'Ultima mCF Table'!$B$1:$D$1,0))*($F211*S$11)</f>
        <v>2657.6000000000004</v>
      </c>
      <c r="T211" s="180">
        <f>INDEX('Ultima mCF Table'!$B$2:$D$92,MATCH('Ultima (Precision)'!$D$6,'Ultima mCF Table'!$A$2:$A$92,0),MATCH('Ultima (Precision)'!$E211,'Ultima mCF Table'!$B$1:$D$1,0))*($F211*T$11)</f>
        <v>2823.7</v>
      </c>
      <c r="U211" s="180">
        <f>INDEX('Ultima mCF Table'!$B$2:$D$92,MATCH('Ultima (Precision)'!$D$6,'Ultima mCF Table'!$A$2:$A$92,0),MATCH('Ultima (Precision)'!$E211,'Ultima mCF Table'!$B$1:$D$1,0))*($F211*U$11)</f>
        <v>2989.8</v>
      </c>
      <c r="V211" s="180">
        <f>INDEX('Ultima mCF Table'!$B$2:$D$92,MATCH('Ultima (Precision)'!$D$6,'Ultima mCF Table'!$A$2:$A$92,0),MATCH('Ultima (Precision)'!$E211,'Ultima mCF Table'!$B$1:$D$1,0))*($F211*V$11)</f>
        <v>3155.8999999999996</v>
      </c>
      <c r="W211" s="180">
        <f>INDEX('Ultima mCF Table'!$B$2:$D$92,MATCH('Ultima (Precision)'!$D$6,'Ultima mCF Table'!$A$2:$A$92,0),MATCH('Ultima (Precision)'!$E211,'Ultima mCF Table'!$B$1:$D$1,0))*($F211*W$11)</f>
        <v>3322</v>
      </c>
      <c r="X211" s="180">
        <f>INDEX('Ultima mCF Table'!$B$2:$D$92,MATCH('Ultima (Precision)'!$D$6,'Ultima mCF Table'!$A$2:$A$92,0),MATCH('Ultima (Precision)'!$E211,'Ultima mCF Table'!$B$1:$D$1,0))*($F211*X$11)</f>
        <v>3488.1000000000004</v>
      </c>
      <c r="Y211" s="180">
        <f>INDEX('Ultima mCF Table'!$B$2:$D$92,MATCH('Ultima (Precision)'!$D$6,'Ultima mCF Table'!$A$2:$A$92,0),MATCH('Ultima (Precision)'!$E211,'Ultima mCF Table'!$B$1:$D$1,0))*($F211*Y$11)</f>
        <v>3654.2000000000003</v>
      </c>
      <c r="Z211" s="180">
        <f>INDEX('Ultima mCF Table'!$B$2:$D$92,MATCH('Ultima (Precision)'!$D$6,'Ultima mCF Table'!$A$2:$A$92,0),MATCH('Ultima (Precision)'!$E211,'Ultima mCF Table'!$B$1:$D$1,0))*($F211*Z$11)</f>
        <v>3820.2999999999997</v>
      </c>
      <c r="AA211" s="180">
        <f>INDEX('Ultima mCF Table'!$B$2:$D$92,MATCH('Ultima (Precision)'!$D$6,'Ultima mCF Table'!$A$2:$A$92,0),MATCH('Ultima (Precision)'!$E211,'Ultima mCF Table'!$B$1:$D$1,0))*($F211*AA$11)</f>
        <v>3986.3999999999996</v>
      </c>
      <c r="AB211" s="180">
        <f>INDEX('Ultima mCF Table'!$B$2:$D$92,MATCH('Ultima (Precision)'!$D$6,'Ultima mCF Table'!$A$2:$A$92,0),MATCH('Ultima (Precision)'!$E211,'Ultima mCF Table'!$B$1:$D$1,0))*($F211*AB$11)</f>
        <v>4152.5</v>
      </c>
      <c r="AC211" s="180">
        <f>INDEX('Ultima mCF Table'!$B$2:$D$92,MATCH('Ultima (Precision)'!$D$6,'Ultima mCF Table'!$A$2:$A$92,0),MATCH('Ultima (Precision)'!$E211,'Ultima mCF Table'!$B$1:$D$1,0))*($F211*AC$11)</f>
        <v>4318.6000000000004</v>
      </c>
      <c r="AD211" s="240">
        <f>INDEX('Ultima mCF Table'!$B$2:$D$92,MATCH('Ultima (Precision)'!$D$6,'Ultima mCF Table'!$A$2:$A$92,0),MATCH('Ultima (Precision)'!$E211,'Ultima mCF Table'!$B$1:$D$1,0))*($F211*AD$11)</f>
        <v>4484.7000000000007</v>
      </c>
    </row>
  </sheetData>
  <sheetProtection algorithmName="SHA-512" hashValue="eMMQOV4bdmnB6jnTrOO1dmknpZ6G5gCD5ShsNc2Nj6vt5Ctytsl9El18Lvp2Uv3oGTS0ibUwgUwDA2IHOyx+FQ==" saltValue="G6feu0wFcWSzwGeFJdycwg==" spinCount="100000" sheet="1" objects="1" scenarios="1"/>
  <mergeCells count="1">
    <mergeCell ref="I2:J2"/>
  </mergeCells>
  <conditionalFormatting sqref="H12:AD211">
    <cfRule type="cellIs" dxfId="56" priority="4" operator="greaterThanOrEqual">
      <formula>$D$8</formula>
    </cfRule>
  </conditionalFormatting>
  <conditionalFormatting sqref="I6">
    <cfRule type="cellIs" dxfId="55" priority="1" operator="greaterThanOrEqual">
      <formula>$D$8</formula>
    </cfRule>
  </conditionalFormatting>
  <conditionalFormatting sqref="J5:K5">
    <cfRule type="cellIs" dxfId="54" priority="2" operator="greaterThanOrEqual">
      <formula>$D$8</formula>
    </cfRule>
  </conditionalFormatting>
  <dataValidations count="2">
    <dataValidation type="custom" allowBlank="1" showInputMessage="1" showErrorMessage="1" errorTitle="Return Cannot Exceed Flow" error="Return Temp can not be higher than Flow Temp" sqref="D4" xr:uid="{C50DBE5E-10FC-4DA3-9DB5-460C27FEF189}">
      <formula1>D4&lt;D3</formula1>
    </dataValidation>
    <dataValidation type="custom" allowBlank="1" showInputMessage="1" showErrorMessage="1" errorTitle="Error" error="Flow Temp Too High" sqref="D3" xr:uid="{6066BBE5-CA38-4D3F-948E-8A7FA514E238}">
      <formula1>D3&lt;82.1</formula1>
    </dataValidation>
  </dataValidations>
  <hyperlinks>
    <hyperlink ref="S4" r:id="rId1" xr:uid="{933EE6F0-03BE-47DF-9937-6883D2FA6FCE}"/>
    <hyperlink ref="S5" r:id="rId2" xr:uid="{AB6F0E98-5D34-4777-B187-89D4F1733082}"/>
    <hyperlink ref="X3:Z3" location="Home!A1" display="Home" xr:uid="{2F4F548C-C241-45C0-B417-8EC645CAF808}"/>
    <hyperlink ref="X4:Z4" r:id="rId3" display="Product Webpage" xr:uid="{B5A4DE8A-5EB7-442F-B5F9-F0722EC35D40}"/>
  </hyperlinks>
  <pageMargins left="0.7" right="0.7" top="0.75" bottom="0.75" header="0.3" footer="0.3"/>
  <pageSetup paperSize="9" scale="45" orientation="landscape" r:id="rId4"/>
  <ignoredErrors>
    <ignoredError sqref="D6 H9" unlockedFormula="1"/>
  </ignoredErrors>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E7DD3-AA02-4EF4-96A4-29DFFD1F84A9}">
  <sheetPr codeName="Sheet18"/>
  <dimension ref="A1:S105"/>
  <sheetViews>
    <sheetView showGridLines="0" zoomScale="85" zoomScaleNormal="85" workbookViewId="0">
      <pane xSplit="7" ySplit="11" topLeftCell="H12" activePane="bottomRight" state="frozen"/>
      <selection activeCell="F31" sqref="F31"/>
      <selection pane="topRight" activeCell="F31" sqref="F31"/>
      <selection pane="bottomLeft" activeCell="F31" sqref="F31"/>
      <selection pane="bottomRight" activeCell="D3" sqref="D3"/>
    </sheetView>
  </sheetViews>
  <sheetFormatPr defaultRowHeight="14.25" x14ac:dyDescent="0.2"/>
  <cols>
    <col min="1" max="3" width="9.140625" style="313"/>
    <col min="4" max="4" width="9.85546875" style="313" customWidth="1"/>
    <col min="5" max="5" width="11" style="313" customWidth="1"/>
    <col min="6" max="6" width="15.85546875" style="313" customWidth="1"/>
    <col min="7" max="7" width="9.85546875" style="314" customWidth="1"/>
    <col min="8" max="16" width="7.28515625" style="314" customWidth="1"/>
    <col min="17" max="16384" width="9.140625" style="313"/>
  </cols>
  <sheetData>
    <row r="1" spans="1:19" ht="46.5" customHeight="1" thickBot="1" x14ac:dyDescent="0.25">
      <c r="A1" s="312" t="s">
        <v>182</v>
      </c>
      <c r="B1" s="312"/>
    </row>
    <row r="2" spans="1:19" ht="16.5" customHeight="1" thickBot="1" x14ac:dyDescent="0.5">
      <c r="A2" s="315"/>
      <c r="B2" s="315"/>
      <c r="I2" s="128"/>
      <c r="J2" s="684" t="s">
        <v>244</v>
      </c>
      <c r="K2" s="685"/>
    </row>
    <row r="3" spans="1:19" ht="15.75" customHeight="1" thickBot="1" x14ac:dyDescent="0.25">
      <c r="A3" s="316" t="s">
        <v>2</v>
      </c>
      <c r="B3" s="317"/>
      <c r="C3" s="318"/>
      <c r="D3" s="81">
        <v>80</v>
      </c>
      <c r="I3" s="590"/>
      <c r="J3" s="592" t="s">
        <v>255</v>
      </c>
      <c r="K3" s="592">
        <v>10</v>
      </c>
      <c r="M3" s="689" t="s">
        <v>26</v>
      </c>
      <c r="N3" s="690"/>
      <c r="O3" s="513" t="s">
        <v>27</v>
      </c>
      <c r="P3" s="514"/>
      <c r="Q3" s="514"/>
      <c r="R3" s="267" t="s">
        <v>172</v>
      </c>
      <c r="S3" s="523"/>
    </row>
    <row r="4" spans="1:19" ht="15" thickBot="1" x14ac:dyDescent="0.25">
      <c r="A4" s="316" t="s">
        <v>3</v>
      </c>
      <c r="B4" s="317"/>
      <c r="C4" s="318"/>
      <c r="D4" s="81">
        <v>60</v>
      </c>
      <c r="I4" s="591" t="s">
        <v>184</v>
      </c>
      <c r="J4" s="598">
        <v>103</v>
      </c>
      <c r="K4" s="608"/>
      <c r="M4" s="691" t="s">
        <v>31</v>
      </c>
      <c r="N4" s="692"/>
      <c r="O4" s="517" t="s">
        <v>28</v>
      </c>
      <c r="P4" s="518"/>
      <c r="Q4" s="518"/>
      <c r="R4" s="267" t="s">
        <v>171</v>
      </c>
      <c r="S4" s="523"/>
    </row>
    <row r="5" spans="1:19" ht="15" thickBot="1" x14ac:dyDescent="0.25">
      <c r="A5" s="316" t="s">
        <v>4</v>
      </c>
      <c r="B5" s="317"/>
      <c r="C5" s="318"/>
      <c r="D5" s="81">
        <v>20</v>
      </c>
      <c r="I5" s="591" t="s">
        <v>185</v>
      </c>
      <c r="J5" s="605">
        <v>153</v>
      </c>
      <c r="K5" s="624">
        <v>164</v>
      </c>
      <c r="M5" s="691" t="s">
        <v>29</v>
      </c>
      <c r="N5" s="692"/>
      <c r="O5" s="517" t="s">
        <v>30</v>
      </c>
      <c r="P5" s="518"/>
      <c r="Q5" s="519"/>
    </row>
    <row r="6" spans="1:19" ht="15" thickBot="1" x14ac:dyDescent="0.25">
      <c r="A6" s="333"/>
      <c r="B6" s="334"/>
      <c r="C6" s="335" t="s">
        <v>33</v>
      </c>
      <c r="D6" s="336">
        <f>((D3+D4)/2)-D5</f>
        <v>50</v>
      </c>
      <c r="I6" s="612"/>
      <c r="J6" s="311"/>
      <c r="K6" s="612"/>
    </row>
    <row r="7" spans="1:19" ht="15" thickBot="1" x14ac:dyDescent="0.25">
      <c r="A7" s="337"/>
      <c r="B7" s="337"/>
      <c r="C7" s="337"/>
      <c r="D7" s="338"/>
      <c r="I7" s="612"/>
      <c r="J7" s="612"/>
      <c r="K7" s="612"/>
    </row>
    <row r="8" spans="1:19" ht="15" thickBot="1" x14ac:dyDescent="0.25">
      <c r="A8" s="339" t="s">
        <v>25</v>
      </c>
      <c r="B8" s="340"/>
      <c r="C8" s="335"/>
      <c r="D8" s="81">
        <v>1000</v>
      </c>
    </row>
    <row r="9" spans="1:19" ht="43.5" thickBot="1" x14ac:dyDescent="0.25">
      <c r="B9" s="337"/>
      <c r="C9" s="337"/>
      <c r="D9" s="341"/>
      <c r="E9" s="337"/>
      <c r="F9" s="338"/>
      <c r="G9" s="342" t="s">
        <v>75</v>
      </c>
      <c r="H9" s="196">
        <f>H10+300</f>
        <v>700</v>
      </c>
      <c r="I9" s="197">
        <f t="shared" ref="I9:P9" si="0">I10+300</f>
        <v>900</v>
      </c>
      <c r="J9" s="197">
        <f t="shared" si="0"/>
        <v>1100</v>
      </c>
      <c r="K9" s="197">
        <f t="shared" si="0"/>
        <v>1300</v>
      </c>
      <c r="L9" s="197">
        <f t="shared" si="0"/>
        <v>1500</v>
      </c>
      <c r="M9" s="197">
        <f t="shared" si="0"/>
        <v>1700</v>
      </c>
      <c r="N9" s="197">
        <f t="shared" si="0"/>
        <v>1900</v>
      </c>
      <c r="O9" s="197">
        <f t="shared" si="0"/>
        <v>2100</v>
      </c>
      <c r="P9" s="198">
        <f t="shared" si="0"/>
        <v>2300</v>
      </c>
    </row>
    <row r="10" spans="1:19" ht="47.25" customHeight="1" thickBot="1" x14ac:dyDescent="0.25">
      <c r="A10" s="343" t="s">
        <v>70</v>
      </c>
      <c r="B10" s="343" t="s">
        <v>105</v>
      </c>
      <c r="C10" s="343" t="s">
        <v>69</v>
      </c>
      <c r="D10" s="343" t="s">
        <v>13</v>
      </c>
      <c r="E10" s="343" t="s">
        <v>73</v>
      </c>
      <c r="F10" s="343" t="s">
        <v>20</v>
      </c>
      <c r="G10" s="344" t="s">
        <v>74</v>
      </c>
      <c r="H10" s="217">
        <v>400</v>
      </c>
      <c r="I10" s="278">
        <v>600</v>
      </c>
      <c r="J10" s="278">
        <v>800</v>
      </c>
      <c r="K10" s="278">
        <v>1000</v>
      </c>
      <c r="L10" s="278">
        <v>1200</v>
      </c>
      <c r="M10" s="278">
        <v>1400</v>
      </c>
      <c r="N10" s="278">
        <v>1600</v>
      </c>
      <c r="O10" s="278">
        <v>1800</v>
      </c>
      <c r="P10" s="279">
        <v>2000</v>
      </c>
    </row>
    <row r="11" spans="1:19" ht="15" hidden="1" thickBot="1" x14ac:dyDescent="0.25">
      <c r="A11" s="429"/>
      <c r="B11" s="429"/>
      <c r="C11" s="429"/>
      <c r="D11" s="429"/>
      <c r="E11" s="430"/>
      <c r="F11" s="429"/>
      <c r="G11" s="347"/>
      <c r="H11" s="204">
        <f>H10/1000</f>
        <v>0.4</v>
      </c>
      <c r="I11" s="204">
        <f t="shared" ref="I11:P11" si="1">I10/1000</f>
        <v>0.6</v>
      </c>
      <c r="J11" s="204">
        <f t="shared" si="1"/>
        <v>0.8</v>
      </c>
      <c r="K11" s="204">
        <f t="shared" si="1"/>
        <v>1</v>
      </c>
      <c r="L11" s="204">
        <f t="shared" si="1"/>
        <v>1.2</v>
      </c>
      <c r="M11" s="204">
        <f t="shared" si="1"/>
        <v>1.4</v>
      </c>
      <c r="N11" s="204">
        <f t="shared" si="1"/>
        <v>1.6</v>
      </c>
      <c r="O11" s="204">
        <f t="shared" si="1"/>
        <v>1.8</v>
      </c>
      <c r="P11" s="205">
        <f t="shared" si="1"/>
        <v>2</v>
      </c>
    </row>
    <row r="12" spans="1:19" x14ac:dyDescent="0.2">
      <c r="A12" s="348" t="s">
        <v>183</v>
      </c>
      <c r="B12" s="348">
        <v>300</v>
      </c>
      <c r="C12" s="348">
        <v>490</v>
      </c>
      <c r="D12" s="348" t="s">
        <v>184</v>
      </c>
      <c r="E12" s="348" t="s">
        <v>71</v>
      </c>
      <c r="F12" s="349">
        <v>522</v>
      </c>
      <c r="G12" s="350"/>
      <c r="H12" s="228"/>
      <c r="I12" s="171">
        <f>INDEX('Ultima mCF Table'!$B$2:$D$92,MATCH('Ultima (Primo)'!$D$6,'Ultima mCF Table'!$A$2:$A$92,0),MATCH('Ultima (Primo)'!$E12,'Ultima mCF Table'!$B$1:$D$1,0))*($F12*I$11)</f>
        <v>313.2</v>
      </c>
      <c r="J12" s="170"/>
      <c r="K12" s="171">
        <f>INDEX('Ultima mCF Table'!$B$2:$D$92,MATCH('Ultima (Primo)'!$D$6,'Ultima mCF Table'!$A$2:$A$92,0),MATCH('Ultima (Primo)'!$E12,'Ultima mCF Table'!$B$1:$D$1,0))*($F12*K$11)</f>
        <v>522</v>
      </c>
      <c r="L12" s="170"/>
      <c r="M12" s="171">
        <f>INDEX('Ultima mCF Table'!$B$2:$D$92,MATCH('Ultima (Primo)'!$D$6,'Ultima mCF Table'!$A$2:$A$92,0),MATCH('Ultima (Primo)'!$E12,'Ultima mCF Table'!$B$1:$D$1,0))*($F12*M$11)</f>
        <v>730.8</v>
      </c>
      <c r="N12" s="170"/>
      <c r="O12" s="171">
        <f>INDEX('Ultima mCF Table'!$B$2:$D$92,MATCH('Ultima (Primo)'!$D$6,'Ultima mCF Table'!$A$2:$A$92,0),MATCH('Ultima (Primo)'!$E12,'Ultima mCF Table'!$B$1:$D$1,0))*($F12*O$11)</f>
        <v>939.6</v>
      </c>
      <c r="P12" s="229"/>
    </row>
    <row r="13" spans="1:19" x14ac:dyDescent="0.2">
      <c r="A13" s="351" t="s">
        <v>183</v>
      </c>
      <c r="B13" s="351">
        <v>300</v>
      </c>
      <c r="C13" s="351">
        <v>560</v>
      </c>
      <c r="D13" s="351" t="s">
        <v>184</v>
      </c>
      <c r="E13" s="351" t="s">
        <v>71</v>
      </c>
      <c r="F13" s="352">
        <v>522</v>
      </c>
      <c r="G13" s="353"/>
      <c r="H13" s="241"/>
      <c r="I13" s="242">
        <f>INDEX('Ultima mCF Table'!$B$2:$D$92,MATCH('Ultima (Primo)'!$D$6,'Ultima mCF Table'!$A$2:$A$92,0),MATCH('Ultima (Primo)'!$E13,'Ultima mCF Table'!$B$1:$D$1,0))*($F13*I$11)</f>
        <v>313.2</v>
      </c>
      <c r="J13" s="243"/>
      <c r="K13" s="242">
        <f>INDEX('Ultima mCF Table'!$B$2:$D$92,MATCH('Ultima (Primo)'!$D$6,'Ultima mCF Table'!$A$2:$A$92,0),MATCH('Ultima (Primo)'!$E13,'Ultima mCF Table'!$B$1:$D$1,0))*($F13*K$11)</f>
        <v>522</v>
      </c>
      <c r="L13" s="243"/>
      <c r="M13" s="242">
        <f>INDEX('Ultima mCF Table'!$B$2:$D$92,MATCH('Ultima (Primo)'!$D$6,'Ultima mCF Table'!$A$2:$A$92,0),MATCH('Ultima (Primo)'!$E13,'Ultima mCF Table'!$B$1:$D$1,0))*($F13*M$11)</f>
        <v>730.8</v>
      </c>
      <c r="N13" s="243"/>
      <c r="O13" s="242">
        <f>INDEX('Ultima mCF Table'!$B$2:$D$92,MATCH('Ultima (Primo)'!$D$6,'Ultima mCF Table'!$A$2:$A$92,0),MATCH('Ultima (Primo)'!$E13,'Ultima mCF Table'!$B$1:$D$1,0))*($F13*O$11)</f>
        <v>939.6</v>
      </c>
      <c r="P13" s="244"/>
    </row>
    <row r="14" spans="1:19" x14ac:dyDescent="0.2">
      <c r="A14" s="351" t="s">
        <v>183</v>
      </c>
      <c r="B14" s="351">
        <v>400</v>
      </c>
      <c r="C14" s="351">
        <v>560</v>
      </c>
      <c r="D14" s="351" t="s">
        <v>184</v>
      </c>
      <c r="E14" s="351" t="s">
        <v>71</v>
      </c>
      <c r="F14" s="352">
        <v>678</v>
      </c>
      <c r="G14" s="353"/>
      <c r="H14" s="173"/>
      <c r="I14" s="174">
        <f>INDEX('Ultima mCF Table'!$B$2:$D$92,MATCH('Ultima (Primo)'!$D$6,'Ultima mCF Table'!$A$2:$A$92,0),MATCH('Ultima (Primo)'!$E14,'Ultima mCF Table'!$B$1:$D$1,0))*($F14*I$11)</f>
        <v>406.8</v>
      </c>
      <c r="J14" s="174">
        <f>INDEX('Ultima mCF Table'!$B$2:$D$92,MATCH('Ultima (Primo)'!$D$6,'Ultima mCF Table'!$A$2:$A$92,0),MATCH('Ultima (Primo)'!$E14,'Ultima mCF Table'!$B$1:$D$1,0))*($F14*J$11)</f>
        <v>542.4</v>
      </c>
      <c r="K14" s="174">
        <f>INDEX('Ultima mCF Table'!$B$2:$D$92,MATCH('Ultima (Primo)'!$D$6,'Ultima mCF Table'!$A$2:$A$92,0),MATCH('Ultima (Primo)'!$E14,'Ultima mCF Table'!$B$1:$D$1,0))*($F14*K$11)</f>
        <v>678</v>
      </c>
      <c r="L14" s="174">
        <f>INDEX('Ultima mCF Table'!$B$2:$D$92,MATCH('Ultima (Primo)'!$D$6,'Ultima mCF Table'!$A$2:$A$92,0),MATCH('Ultima (Primo)'!$E14,'Ultima mCF Table'!$B$1:$D$1,0))*($F14*L$11)</f>
        <v>813.6</v>
      </c>
      <c r="M14" s="174">
        <f>INDEX('Ultima mCF Table'!$B$2:$D$92,MATCH('Ultima (Primo)'!$D$6,'Ultima mCF Table'!$A$2:$A$92,0),MATCH('Ultima (Primo)'!$E14,'Ultima mCF Table'!$B$1:$D$1,0))*($F14*M$11)</f>
        <v>949.19999999999993</v>
      </c>
      <c r="N14" s="174">
        <f>INDEX('Ultima mCF Table'!$B$2:$D$92,MATCH('Ultima (Primo)'!$D$6,'Ultima mCF Table'!$A$2:$A$92,0),MATCH('Ultima (Primo)'!$E14,'Ultima mCF Table'!$B$1:$D$1,0))*($F14*N$11)</f>
        <v>1084.8</v>
      </c>
      <c r="O14" s="174">
        <f>INDEX('Ultima mCF Table'!$B$2:$D$92,MATCH('Ultima (Primo)'!$D$6,'Ultima mCF Table'!$A$2:$A$92,0),MATCH('Ultima (Primo)'!$E14,'Ultima mCF Table'!$B$1:$D$1,0))*($F14*O$11)</f>
        <v>1220.4000000000001</v>
      </c>
      <c r="P14" s="176"/>
    </row>
    <row r="15" spans="1:19" x14ac:dyDescent="0.2">
      <c r="A15" s="351" t="s">
        <v>183</v>
      </c>
      <c r="B15" s="351">
        <v>300</v>
      </c>
      <c r="C15" s="351">
        <v>630</v>
      </c>
      <c r="D15" s="351" t="s">
        <v>184</v>
      </c>
      <c r="E15" s="351" t="s">
        <v>71</v>
      </c>
      <c r="F15" s="352">
        <v>522</v>
      </c>
      <c r="G15" s="353"/>
      <c r="H15" s="173"/>
      <c r="I15" s="174">
        <f>INDEX('Ultima mCF Table'!$B$2:$D$92,MATCH('Ultima (Primo)'!$D$6,'Ultima mCF Table'!$A$2:$A$92,0),MATCH('Ultima (Primo)'!$E15,'Ultima mCF Table'!$B$1:$D$1,0))*($F15*I$11)</f>
        <v>313.2</v>
      </c>
      <c r="J15" s="175"/>
      <c r="K15" s="174">
        <f>INDEX('Ultima mCF Table'!$B$2:$D$92,MATCH('Ultima (Primo)'!$D$6,'Ultima mCF Table'!$A$2:$A$92,0),MATCH('Ultima (Primo)'!$E15,'Ultima mCF Table'!$B$1:$D$1,0))*($F15*K$11)</f>
        <v>522</v>
      </c>
      <c r="L15" s="175"/>
      <c r="M15" s="174">
        <f>INDEX('Ultima mCF Table'!$B$2:$D$92,MATCH('Ultima (Primo)'!$D$6,'Ultima mCF Table'!$A$2:$A$92,0),MATCH('Ultima (Primo)'!$E15,'Ultima mCF Table'!$B$1:$D$1,0))*($F15*M$11)</f>
        <v>730.8</v>
      </c>
      <c r="N15" s="175"/>
      <c r="O15" s="174">
        <f>INDEX('Ultima mCF Table'!$B$2:$D$92,MATCH('Ultima (Primo)'!$D$6,'Ultima mCF Table'!$A$2:$A$92,0),MATCH('Ultima (Primo)'!$E15,'Ultima mCF Table'!$B$1:$D$1,0))*($F15*O$11)</f>
        <v>939.6</v>
      </c>
      <c r="P15" s="176"/>
    </row>
    <row r="16" spans="1:19" x14ac:dyDescent="0.2">
      <c r="A16" s="351" t="s">
        <v>183</v>
      </c>
      <c r="B16" s="351">
        <v>400</v>
      </c>
      <c r="C16" s="351">
        <v>630</v>
      </c>
      <c r="D16" s="351" t="s">
        <v>184</v>
      </c>
      <c r="E16" s="351" t="s">
        <v>71</v>
      </c>
      <c r="F16" s="352">
        <v>678</v>
      </c>
      <c r="G16" s="353"/>
      <c r="H16" s="173"/>
      <c r="I16" s="174">
        <f>INDEX('Ultima mCF Table'!$B$2:$D$92,MATCH('Ultima (Primo)'!$D$6,'Ultima mCF Table'!$A$2:$A$92,0),MATCH('Ultima (Primo)'!$E16,'Ultima mCF Table'!$B$1:$D$1,0))*($F16*I$11)</f>
        <v>406.8</v>
      </c>
      <c r="J16" s="174">
        <f>INDEX('Ultima mCF Table'!$B$2:$D$92,MATCH('Ultima (Primo)'!$D$6,'Ultima mCF Table'!$A$2:$A$92,0),MATCH('Ultima (Primo)'!$E16,'Ultima mCF Table'!$B$1:$D$1,0))*($F16*J$11)</f>
        <v>542.4</v>
      </c>
      <c r="K16" s="174">
        <f>INDEX('Ultima mCF Table'!$B$2:$D$92,MATCH('Ultima (Primo)'!$D$6,'Ultima mCF Table'!$A$2:$A$92,0),MATCH('Ultima (Primo)'!$E16,'Ultima mCF Table'!$B$1:$D$1,0))*($F16*K$11)</f>
        <v>678</v>
      </c>
      <c r="L16" s="174">
        <f>INDEX('Ultima mCF Table'!$B$2:$D$92,MATCH('Ultima (Primo)'!$D$6,'Ultima mCF Table'!$A$2:$A$92,0),MATCH('Ultima (Primo)'!$E16,'Ultima mCF Table'!$B$1:$D$1,0))*($F16*L$11)</f>
        <v>813.6</v>
      </c>
      <c r="M16" s="174">
        <f>INDEX('Ultima mCF Table'!$B$2:$D$92,MATCH('Ultima (Primo)'!$D$6,'Ultima mCF Table'!$A$2:$A$92,0),MATCH('Ultima (Primo)'!$E16,'Ultima mCF Table'!$B$1:$D$1,0))*($F16*M$11)</f>
        <v>949.19999999999993</v>
      </c>
      <c r="N16" s="174">
        <f>INDEX('Ultima mCF Table'!$B$2:$D$92,MATCH('Ultima (Primo)'!$D$6,'Ultima mCF Table'!$A$2:$A$92,0),MATCH('Ultima (Primo)'!$E16,'Ultima mCF Table'!$B$1:$D$1,0))*($F16*N$11)</f>
        <v>1084.8</v>
      </c>
      <c r="O16" s="174">
        <f>INDEX('Ultima mCF Table'!$B$2:$D$92,MATCH('Ultima (Primo)'!$D$6,'Ultima mCF Table'!$A$2:$A$92,0),MATCH('Ultima (Primo)'!$E16,'Ultima mCF Table'!$B$1:$D$1,0))*($F16*O$11)</f>
        <v>1220.4000000000001</v>
      </c>
      <c r="P16" s="176"/>
    </row>
    <row r="17" spans="1:16" x14ac:dyDescent="0.2">
      <c r="A17" s="351" t="s">
        <v>183</v>
      </c>
      <c r="B17" s="351">
        <v>300</v>
      </c>
      <c r="C17" s="351">
        <v>700</v>
      </c>
      <c r="D17" s="351" t="s">
        <v>184</v>
      </c>
      <c r="E17" s="351" t="s">
        <v>71</v>
      </c>
      <c r="F17" s="352">
        <v>522</v>
      </c>
      <c r="G17" s="353"/>
      <c r="H17" s="173"/>
      <c r="I17" s="174">
        <f>INDEX('Ultima mCF Table'!$B$2:$D$92,MATCH('Ultima (Primo)'!$D$6,'Ultima mCF Table'!$A$2:$A$92,0),MATCH('Ultima (Primo)'!$E17,'Ultima mCF Table'!$B$1:$D$1,0))*($F17*I$11)</f>
        <v>313.2</v>
      </c>
      <c r="J17" s="175"/>
      <c r="K17" s="174">
        <f>INDEX('Ultima mCF Table'!$B$2:$D$92,MATCH('Ultima (Primo)'!$D$6,'Ultima mCF Table'!$A$2:$A$92,0),MATCH('Ultima (Primo)'!$E17,'Ultima mCF Table'!$B$1:$D$1,0))*($F17*K$11)</f>
        <v>522</v>
      </c>
      <c r="L17" s="175"/>
      <c r="M17" s="174">
        <f>INDEX('Ultima mCF Table'!$B$2:$D$92,MATCH('Ultima (Primo)'!$D$6,'Ultima mCF Table'!$A$2:$A$92,0),MATCH('Ultima (Primo)'!$E17,'Ultima mCF Table'!$B$1:$D$1,0))*($F17*M$11)</f>
        <v>730.8</v>
      </c>
      <c r="N17" s="175"/>
      <c r="O17" s="174">
        <f>INDEX('Ultima mCF Table'!$B$2:$D$92,MATCH('Ultima (Primo)'!$D$6,'Ultima mCF Table'!$A$2:$A$92,0),MATCH('Ultima (Primo)'!$E17,'Ultima mCF Table'!$B$1:$D$1,0))*($F17*O$11)</f>
        <v>939.6</v>
      </c>
      <c r="P17" s="176"/>
    </row>
    <row r="18" spans="1:16" x14ac:dyDescent="0.2">
      <c r="A18" s="351" t="s">
        <v>183</v>
      </c>
      <c r="B18" s="351">
        <v>400</v>
      </c>
      <c r="C18" s="351">
        <v>700</v>
      </c>
      <c r="D18" s="351" t="s">
        <v>184</v>
      </c>
      <c r="E18" s="351" t="s">
        <v>71</v>
      </c>
      <c r="F18" s="352">
        <v>678</v>
      </c>
      <c r="G18" s="353"/>
      <c r="H18" s="173"/>
      <c r="I18" s="174">
        <f>INDEX('Ultima mCF Table'!$B$2:$D$92,MATCH('Ultima (Primo)'!$D$6,'Ultima mCF Table'!$A$2:$A$92,0),MATCH('Ultima (Primo)'!$E18,'Ultima mCF Table'!$B$1:$D$1,0))*($F18*I$11)</f>
        <v>406.8</v>
      </c>
      <c r="J18" s="174">
        <f>INDEX('Ultima mCF Table'!$B$2:$D$92,MATCH('Ultima (Primo)'!$D$6,'Ultima mCF Table'!$A$2:$A$92,0),MATCH('Ultima (Primo)'!$E18,'Ultima mCF Table'!$B$1:$D$1,0))*($F18*J$11)</f>
        <v>542.4</v>
      </c>
      <c r="K18" s="174">
        <f>INDEX('Ultima mCF Table'!$B$2:$D$92,MATCH('Ultima (Primo)'!$D$6,'Ultima mCF Table'!$A$2:$A$92,0),MATCH('Ultima (Primo)'!$E18,'Ultima mCF Table'!$B$1:$D$1,0))*($F18*K$11)</f>
        <v>678</v>
      </c>
      <c r="L18" s="174">
        <f>INDEX('Ultima mCF Table'!$B$2:$D$92,MATCH('Ultima (Primo)'!$D$6,'Ultima mCF Table'!$A$2:$A$92,0),MATCH('Ultima (Primo)'!$E18,'Ultima mCF Table'!$B$1:$D$1,0))*($F18*L$11)</f>
        <v>813.6</v>
      </c>
      <c r="M18" s="174">
        <f>INDEX('Ultima mCF Table'!$B$2:$D$92,MATCH('Ultima (Primo)'!$D$6,'Ultima mCF Table'!$A$2:$A$92,0),MATCH('Ultima (Primo)'!$E18,'Ultima mCF Table'!$B$1:$D$1,0))*($F18*M$11)</f>
        <v>949.19999999999993</v>
      </c>
      <c r="N18" s="174">
        <f>INDEX('Ultima mCF Table'!$B$2:$D$92,MATCH('Ultima (Primo)'!$D$6,'Ultima mCF Table'!$A$2:$A$92,0),MATCH('Ultima (Primo)'!$E18,'Ultima mCF Table'!$B$1:$D$1,0))*($F18*N$11)</f>
        <v>1084.8</v>
      </c>
      <c r="O18" s="174">
        <f>INDEX('Ultima mCF Table'!$B$2:$D$92,MATCH('Ultima (Primo)'!$D$6,'Ultima mCF Table'!$A$2:$A$92,0),MATCH('Ultima (Primo)'!$E18,'Ultima mCF Table'!$B$1:$D$1,0))*($F18*O$11)</f>
        <v>1220.4000000000001</v>
      </c>
      <c r="P18" s="176"/>
    </row>
    <row r="19" spans="1:16" x14ac:dyDescent="0.2">
      <c r="A19" s="351" t="s">
        <v>183</v>
      </c>
      <c r="B19" s="351">
        <v>300</v>
      </c>
      <c r="C19" s="351">
        <v>770</v>
      </c>
      <c r="D19" s="351" t="s">
        <v>184</v>
      </c>
      <c r="E19" s="351" t="s">
        <v>71</v>
      </c>
      <c r="F19" s="352">
        <v>522</v>
      </c>
      <c r="G19" s="353"/>
      <c r="H19" s="173"/>
      <c r="I19" s="174">
        <f>INDEX('Ultima mCF Table'!$B$2:$D$92,MATCH('Ultima (Primo)'!$D$6,'Ultima mCF Table'!$A$2:$A$92,0),MATCH('Ultima (Primo)'!$E19,'Ultima mCF Table'!$B$1:$D$1,0))*($F19*I$11)</f>
        <v>313.2</v>
      </c>
      <c r="J19" s="175"/>
      <c r="K19" s="174">
        <f>INDEX('Ultima mCF Table'!$B$2:$D$92,MATCH('Ultima (Primo)'!$D$6,'Ultima mCF Table'!$A$2:$A$92,0),MATCH('Ultima (Primo)'!$E19,'Ultima mCF Table'!$B$1:$D$1,0))*($F19*K$11)</f>
        <v>522</v>
      </c>
      <c r="L19" s="175"/>
      <c r="M19" s="174">
        <f>INDEX('Ultima mCF Table'!$B$2:$D$92,MATCH('Ultima (Primo)'!$D$6,'Ultima mCF Table'!$A$2:$A$92,0),MATCH('Ultima (Primo)'!$E19,'Ultima mCF Table'!$B$1:$D$1,0))*($F19*M$11)</f>
        <v>730.8</v>
      </c>
      <c r="N19" s="175"/>
      <c r="O19" s="174">
        <f>INDEX('Ultima mCF Table'!$B$2:$D$92,MATCH('Ultima (Primo)'!$D$6,'Ultima mCF Table'!$A$2:$A$92,0),MATCH('Ultima (Primo)'!$E19,'Ultima mCF Table'!$B$1:$D$1,0))*($F19*O$11)</f>
        <v>939.6</v>
      </c>
      <c r="P19" s="176"/>
    </row>
    <row r="20" spans="1:16" x14ac:dyDescent="0.2">
      <c r="A20" s="351" t="s">
        <v>183</v>
      </c>
      <c r="B20" s="351">
        <v>400</v>
      </c>
      <c r="C20" s="351">
        <v>770</v>
      </c>
      <c r="D20" s="351" t="s">
        <v>184</v>
      </c>
      <c r="E20" s="351" t="s">
        <v>71</v>
      </c>
      <c r="F20" s="352">
        <v>678</v>
      </c>
      <c r="G20" s="353"/>
      <c r="H20" s="173"/>
      <c r="I20" s="174">
        <f>INDEX('Ultima mCF Table'!$B$2:$D$92,MATCH('Ultima (Primo)'!$D$6,'Ultima mCF Table'!$A$2:$A$92,0),MATCH('Ultima (Primo)'!$E20,'Ultima mCF Table'!$B$1:$D$1,0))*($F20*I$11)</f>
        <v>406.8</v>
      </c>
      <c r="J20" s="174">
        <f>INDEX('Ultima mCF Table'!$B$2:$D$92,MATCH('Ultima (Primo)'!$D$6,'Ultima mCF Table'!$A$2:$A$92,0),MATCH('Ultima (Primo)'!$E20,'Ultima mCF Table'!$B$1:$D$1,0))*($F20*J$11)</f>
        <v>542.4</v>
      </c>
      <c r="K20" s="174">
        <f>INDEX('Ultima mCF Table'!$B$2:$D$92,MATCH('Ultima (Primo)'!$D$6,'Ultima mCF Table'!$A$2:$A$92,0),MATCH('Ultima (Primo)'!$E20,'Ultima mCF Table'!$B$1:$D$1,0))*($F20*K$11)</f>
        <v>678</v>
      </c>
      <c r="L20" s="174">
        <f>INDEX('Ultima mCF Table'!$B$2:$D$92,MATCH('Ultima (Primo)'!$D$6,'Ultima mCF Table'!$A$2:$A$92,0),MATCH('Ultima (Primo)'!$E20,'Ultima mCF Table'!$B$1:$D$1,0))*($F20*L$11)</f>
        <v>813.6</v>
      </c>
      <c r="M20" s="174">
        <f>INDEX('Ultima mCF Table'!$B$2:$D$92,MATCH('Ultima (Primo)'!$D$6,'Ultima mCF Table'!$A$2:$A$92,0),MATCH('Ultima (Primo)'!$E20,'Ultima mCF Table'!$B$1:$D$1,0))*($F20*M$11)</f>
        <v>949.19999999999993</v>
      </c>
      <c r="N20" s="174">
        <f>INDEX('Ultima mCF Table'!$B$2:$D$92,MATCH('Ultima (Primo)'!$D$6,'Ultima mCF Table'!$A$2:$A$92,0),MATCH('Ultima (Primo)'!$E20,'Ultima mCF Table'!$B$1:$D$1,0))*($F20*N$11)</f>
        <v>1084.8</v>
      </c>
      <c r="O20" s="174">
        <f>INDEX('Ultima mCF Table'!$B$2:$D$92,MATCH('Ultima (Primo)'!$D$6,'Ultima mCF Table'!$A$2:$A$92,0),MATCH('Ultima (Primo)'!$E20,'Ultima mCF Table'!$B$1:$D$1,0))*($F20*O$11)</f>
        <v>1220.4000000000001</v>
      </c>
      <c r="P20" s="176"/>
    </row>
    <row r="21" spans="1:16" x14ac:dyDescent="0.2">
      <c r="A21" s="351" t="s">
        <v>183</v>
      </c>
      <c r="B21" s="351">
        <v>300</v>
      </c>
      <c r="C21" s="351">
        <v>840</v>
      </c>
      <c r="D21" s="351" t="s">
        <v>184</v>
      </c>
      <c r="E21" s="351" t="s">
        <v>71</v>
      </c>
      <c r="F21" s="352">
        <v>522</v>
      </c>
      <c r="G21" s="353"/>
      <c r="H21" s="173"/>
      <c r="I21" s="174">
        <f>INDEX('Ultima mCF Table'!$B$2:$D$92,MATCH('Ultima (Primo)'!$D$6,'Ultima mCF Table'!$A$2:$A$92,0),MATCH('Ultima (Primo)'!$E21,'Ultima mCF Table'!$B$1:$D$1,0))*($F21*I$11)</f>
        <v>313.2</v>
      </c>
      <c r="J21" s="175"/>
      <c r="K21" s="174">
        <f>INDEX('Ultima mCF Table'!$B$2:$D$92,MATCH('Ultima (Primo)'!$D$6,'Ultima mCF Table'!$A$2:$A$92,0),MATCH('Ultima (Primo)'!$E21,'Ultima mCF Table'!$B$1:$D$1,0))*($F21*K$11)</f>
        <v>522</v>
      </c>
      <c r="L21" s="175"/>
      <c r="M21" s="174">
        <f>INDEX('Ultima mCF Table'!$B$2:$D$92,MATCH('Ultima (Primo)'!$D$6,'Ultima mCF Table'!$A$2:$A$92,0),MATCH('Ultima (Primo)'!$E21,'Ultima mCF Table'!$B$1:$D$1,0))*($F21*M$11)</f>
        <v>730.8</v>
      </c>
      <c r="N21" s="175"/>
      <c r="O21" s="174">
        <f>INDEX('Ultima mCF Table'!$B$2:$D$92,MATCH('Ultima (Primo)'!$D$6,'Ultima mCF Table'!$A$2:$A$92,0),MATCH('Ultima (Primo)'!$E21,'Ultima mCF Table'!$B$1:$D$1,0))*($F21*O$11)</f>
        <v>939.6</v>
      </c>
      <c r="P21" s="176"/>
    </row>
    <row r="22" spans="1:16" x14ac:dyDescent="0.2">
      <c r="A22" s="351" t="s">
        <v>183</v>
      </c>
      <c r="B22" s="351">
        <v>400</v>
      </c>
      <c r="C22" s="351">
        <v>840</v>
      </c>
      <c r="D22" s="351" t="s">
        <v>184</v>
      </c>
      <c r="E22" s="351" t="s">
        <v>71</v>
      </c>
      <c r="F22" s="352">
        <v>678</v>
      </c>
      <c r="G22" s="353"/>
      <c r="H22" s="173"/>
      <c r="I22" s="174">
        <f>INDEX('Ultima mCF Table'!$B$2:$D$92,MATCH('Ultima (Primo)'!$D$6,'Ultima mCF Table'!$A$2:$A$92,0),MATCH('Ultima (Primo)'!$E22,'Ultima mCF Table'!$B$1:$D$1,0))*($F22*I$11)</f>
        <v>406.8</v>
      </c>
      <c r="J22" s="174">
        <f>INDEX('Ultima mCF Table'!$B$2:$D$92,MATCH('Ultima (Primo)'!$D$6,'Ultima mCF Table'!$A$2:$A$92,0),MATCH('Ultima (Primo)'!$E22,'Ultima mCF Table'!$B$1:$D$1,0))*($F22*J$11)</f>
        <v>542.4</v>
      </c>
      <c r="K22" s="174">
        <f>INDEX('Ultima mCF Table'!$B$2:$D$92,MATCH('Ultima (Primo)'!$D$6,'Ultima mCF Table'!$A$2:$A$92,0),MATCH('Ultima (Primo)'!$E22,'Ultima mCF Table'!$B$1:$D$1,0))*($F22*K$11)</f>
        <v>678</v>
      </c>
      <c r="L22" s="174">
        <f>INDEX('Ultima mCF Table'!$B$2:$D$92,MATCH('Ultima (Primo)'!$D$6,'Ultima mCF Table'!$A$2:$A$92,0),MATCH('Ultima (Primo)'!$E22,'Ultima mCF Table'!$B$1:$D$1,0))*($F22*L$11)</f>
        <v>813.6</v>
      </c>
      <c r="M22" s="174">
        <f>INDEX('Ultima mCF Table'!$B$2:$D$92,MATCH('Ultima (Primo)'!$D$6,'Ultima mCF Table'!$A$2:$A$92,0),MATCH('Ultima (Primo)'!$E22,'Ultima mCF Table'!$B$1:$D$1,0))*($F22*M$11)</f>
        <v>949.19999999999993</v>
      </c>
      <c r="N22" s="174">
        <f>INDEX('Ultima mCF Table'!$B$2:$D$92,MATCH('Ultima (Primo)'!$D$6,'Ultima mCF Table'!$A$2:$A$92,0),MATCH('Ultima (Primo)'!$E22,'Ultima mCF Table'!$B$1:$D$1,0))*($F22*N$11)</f>
        <v>1084.8</v>
      </c>
      <c r="O22" s="174">
        <f>INDEX('Ultima mCF Table'!$B$2:$D$92,MATCH('Ultima (Primo)'!$D$6,'Ultima mCF Table'!$A$2:$A$92,0),MATCH('Ultima (Primo)'!$E22,'Ultima mCF Table'!$B$1:$D$1,0))*($F22*O$11)</f>
        <v>1220.4000000000001</v>
      </c>
      <c r="P22" s="176"/>
    </row>
    <row r="23" spans="1:16" x14ac:dyDescent="0.2">
      <c r="A23" s="351" t="s">
        <v>183</v>
      </c>
      <c r="B23" s="351">
        <v>600</v>
      </c>
      <c r="C23" s="351">
        <v>840</v>
      </c>
      <c r="D23" s="351" t="s">
        <v>184</v>
      </c>
      <c r="E23" s="351" t="s">
        <v>71</v>
      </c>
      <c r="F23" s="352">
        <v>958</v>
      </c>
      <c r="G23" s="353"/>
      <c r="H23" s="177">
        <f>INDEX('Ultima mCF Table'!$B$2:$D$92,MATCH('Ultima (Primo)'!$D$6,'Ultima mCF Table'!$A$2:$A$92,0),MATCH('Ultima (Primo)'!$E23,'Ultima mCF Table'!$B$1:$D$1,0))*($F23*H$11)</f>
        <v>383.20000000000005</v>
      </c>
      <c r="I23" s="174">
        <f>INDEX('Ultima mCF Table'!$B$2:$D$92,MATCH('Ultima (Primo)'!$D$6,'Ultima mCF Table'!$A$2:$A$92,0),MATCH('Ultima (Primo)'!$E23,'Ultima mCF Table'!$B$1:$D$1,0))*($F23*I$11)</f>
        <v>574.79999999999995</v>
      </c>
      <c r="J23" s="174">
        <f>INDEX('Ultima mCF Table'!$B$2:$D$92,MATCH('Ultima (Primo)'!$D$6,'Ultima mCF Table'!$A$2:$A$92,0),MATCH('Ultima (Primo)'!$E23,'Ultima mCF Table'!$B$1:$D$1,0))*($F23*J$11)</f>
        <v>766.40000000000009</v>
      </c>
      <c r="K23" s="174">
        <f>INDEX('Ultima mCF Table'!$B$2:$D$92,MATCH('Ultima (Primo)'!$D$6,'Ultima mCF Table'!$A$2:$A$92,0),MATCH('Ultima (Primo)'!$E23,'Ultima mCF Table'!$B$1:$D$1,0))*($F23*K$11)</f>
        <v>958</v>
      </c>
      <c r="L23" s="174">
        <f>INDEX('Ultima mCF Table'!$B$2:$D$92,MATCH('Ultima (Primo)'!$D$6,'Ultima mCF Table'!$A$2:$A$92,0),MATCH('Ultima (Primo)'!$E23,'Ultima mCF Table'!$B$1:$D$1,0))*($F23*L$11)</f>
        <v>1149.5999999999999</v>
      </c>
      <c r="M23" s="174">
        <f>INDEX('Ultima mCF Table'!$B$2:$D$92,MATCH('Ultima (Primo)'!$D$6,'Ultima mCF Table'!$A$2:$A$92,0),MATCH('Ultima (Primo)'!$E23,'Ultima mCF Table'!$B$1:$D$1,0))*($F23*M$11)</f>
        <v>1341.1999999999998</v>
      </c>
      <c r="N23" s="174">
        <f>INDEX('Ultima mCF Table'!$B$2:$D$92,MATCH('Ultima (Primo)'!$D$6,'Ultima mCF Table'!$A$2:$A$92,0),MATCH('Ultima (Primo)'!$E23,'Ultima mCF Table'!$B$1:$D$1,0))*($F23*N$11)</f>
        <v>1532.8000000000002</v>
      </c>
      <c r="O23" s="174">
        <f>INDEX('Ultima mCF Table'!$B$2:$D$92,MATCH('Ultima (Primo)'!$D$6,'Ultima mCF Table'!$A$2:$A$92,0),MATCH('Ultima (Primo)'!$E23,'Ultima mCF Table'!$B$1:$D$1,0))*($F23*O$11)</f>
        <v>1724.4</v>
      </c>
      <c r="P23" s="178">
        <f>INDEX('Ultima mCF Table'!$B$2:$D$92,MATCH('Ultima (Primo)'!$D$6,'Ultima mCF Table'!$A$2:$A$92,0),MATCH('Ultima (Primo)'!$E23,'Ultima mCF Table'!$B$1:$D$1,0))*($F23*P$11)</f>
        <v>1916</v>
      </c>
    </row>
    <row r="24" spans="1:16" x14ac:dyDescent="0.2">
      <c r="A24" s="351" t="s">
        <v>183</v>
      </c>
      <c r="B24" s="351">
        <v>300</v>
      </c>
      <c r="C24" s="351">
        <v>490</v>
      </c>
      <c r="D24" s="351" t="s">
        <v>185</v>
      </c>
      <c r="E24" s="351" t="s">
        <v>71</v>
      </c>
      <c r="F24" s="352">
        <v>1031</v>
      </c>
      <c r="G24" s="353"/>
      <c r="H24" s="173"/>
      <c r="I24" s="174">
        <f>INDEX('Ultima mCF Table'!$B$2:$D$92,MATCH('Ultima (Primo)'!$D$6,'Ultima mCF Table'!$A$2:$A$92,0),MATCH('Ultima (Primo)'!$E24,'Ultima mCF Table'!$B$1:$D$1,0))*($F24*I$11)</f>
        <v>618.6</v>
      </c>
      <c r="J24" s="174">
        <f>INDEX('Ultima mCF Table'!$B$2:$D$92,MATCH('Ultima (Primo)'!$D$6,'Ultima mCF Table'!$A$2:$A$92,0),MATCH('Ultima (Primo)'!$E24,'Ultima mCF Table'!$B$1:$D$1,0))*($F24*J$11)</f>
        <v>824.80000000000007</v>
      </c>
      <c r="K24" s="174">
        <f>INDEX('Ultima mCF Table'!$B$2:$D$92,MATCH('Ultima (Primo)'!$D$6,'Ultima mCF Table'!$A$2:$A$92,0),MATCH('Ultima (Primo)'!$E24,'Ultima mCF Table'!$B$1:$D$1,0))*($F24*K$11)</f>
        <v>1031</v>
      </c>
      <c r="L24" s="174">
        <f>INDEX('Ultima mCF Table'!$B$2:$D$92,MATCH('Ultima (Primo)'!$D$6,'Ultima mCF Table'!$A$2:$A$92,0),MATCH('Ultima (Primo)'!$E24,'Ultima mCF Table'!$B$1:$D$1,0))*($F24*L$11)</f>
        <v>1237.2</v>
      </c>
      <c r="M24" s="174">
        <f>INDEX('Ultima mCF Table'!$B$2:$D$92,MATCH('Ultima (Primo)'!$D$6,'Ultima mCF Table'!$A$2:$A$92,0),MATCH('Ultima (Primo)'!$E24,'Ultima mCF Table'!$B$1:$D$1,0))*($F24*M$11)</f>
        <v>1443.3999999999999</v>
      </c>
      <c r="N24" s="174">
        <f>INDEX('Ultima mCF Table'!$B$2:$D$92,MATCH('Ultima (Primo)'!$D$6,'Ultima mCF Table'!$A$2:$A$92,0),MATCH('Ultima (Primo)'!$E24,'Ultima mCF Table'!$B$1:$D$1,0))*($F24*N$11)</f>
        <v>1649.6000000000001</v>
      </c>
      <c r="O24" s="174">
        <f>INDEX('Ultima mCF Table'!$B$2:$D$92,MATCH('Ultima (Primo)'!$D$6,'Ultima mCF Table'!$A$2:$A$92,0),MATCH('Ultima (Primo)'!$E24,'Ultima mCF Table'!$B$1:$D$1,0))*($F24*O$11)</f>
        <v>1855.8</v>
      </c>
      <c r="P24" s="176"/>
    </row>
    <row r="25" spans="1:16" x14ac:dyDescent="0.2">
      <c r="A25" s="351" t="s">
        <v>183</v>
      </c>
      <c r="B25" s="351">
        <v>300</v>
      </c>
      <c r="C25" s="351">
        <v>560</v>
      </c>
      <c r="D25" s="351" t="s">
        <v>185</v>
      </c>
      <c r="E25" s="351" t="s">
        <v>71</v>
      </c>
      <c r="F25" s="352">
        <v>1031</v>
      </c>
      <c r="G25" s="353"/>
      <c r="H25" s="173"/>
      <c r="I25" s="174">
        <f>INDEX('Ultima mCF Table'!$B$2:$D$92,MATCH('Ultima (Primo)'!$D$6,'Ultima mCF Table'!$A$2:$A$92,0),MATCH('Ultima (Primo)'!$E25,'Ultima mCF Table'!$B$1:$D$1,0))*($F25*I$11)</f>
        <v>618.6</v>
      </c>
      <c r="J25" s="174">
        <f>INDEX('Ultima mCF Table'!$B$2:$D$92,MATCH('Ultima (Primo)'!$D$6,'Ultima mCF Table'!$A$2:$A$92,0),MATCH('Ultima (Primo)'!$E25,'Ultima mCF Table'!$B$1:$D$1,0))*($F25*J$11)</f>
        <v>824.80000000000007</v>
      </c>
      <c r="K25" s="174">
        <f>INDEX('Ultima mCF Table'!$B$2:$D$92,MATCH('Ultima (Primo)'!$D$6,'Ultima mCF Table'!$A$2:$A$92,0),MATCH('Ultima (Primo)'!$E25,'Ultima mCF Table'!$B$1:$D$1,0))*($F25*K$11)</f>
        <v>1031</v>
      </c>
      <c r="L25" s="174">
        <f>INDEX('Ultima mCF Table'!$B$2:$D$92,MATCH('Ultima (Primo)'!$D$6,'Ultima mCF Table'!$A$2:$A$92,0),MATCH('Ultima (Primo)'!$E25,'Ultima mCF Table'!$B$1:$D$1,0))*($F25*L$11)</f>
        <v>1237.2</v>
      </c>
      <c r="M25" s="174">
        <f>INDEX('Ultima mCF Table'!$B$2:$D$92,MATCH('Ultima (Primo)'!$D$6,'Ultima mCF Table'!$A$2:$A$92,0),MATCH('Ultima (Primo)'!$E25,'Ultima mCF Table'!$B$1:$D$1,0))*($F25*M$11)</f>
        <v>1443.3999999999999</v>
      </c>
      <c r="N25" s="174">
        <f>INDEX('Ultima mCF Table'!$B$2:$D$92,MATCH('Ultima (Primo)'!$D$6,'Ultima mCF Table'!$A$2:$A$92,0),MATCH('Ultima (Primo)'!$E25,'Ultima mCF Table'!$B$1:$D$1,0))*($F25*N$11)</f>
        <v>1649.6000000000001</v>
      </c>
      <c r="O25" s="174">
        <f>INDEX('Ultima mCF Table'!$B$2:$D$92,MATCH('Ultima (Primo)'!$D$6,'Ultima mCF Table'!$A$2:$A$92,0),MATCH('Ultima (Primo)'!$E25,'Ultima mCF Table'!$B$1:$D$1,0))*($F25*O$11)</f>
        <v>1855.8</v>
      </c>
      <c r="P25" s="176"/>
    </row>
    <row r="26" spans="1:16" x14ac:dyDescent="0.2">
      <c r="A26" s="351" t="s">
        <v>183</v>
      </c>
      <c r="B26" s="351">
        <v>400</v>
      </c>
      <c r="C26" s="351">
        <v>560</v>
      </c>
      <c r="D26" s="351" t="s">
        <v>185</v>
      </c>
      <c r="E26" s="351" t="s">
        <v>71</v>
      </c>
      <c r="F26" s="352">
        <v>1301</v>
      </c>
      <c r="G26" s="353"/>
      <c r="H26" s="177">
        <f>INDEX('Ultima mCF Table'!$B$2:$D$92,MATCH('Ultima (Primo)'!$D$6,'Ultima mCF Table'!$A$2:$A$92,0),MATCH('Ultima (Primo)'!$E26,'Ultima mCF Table'!$B$1:$D$1,0))*($F26*H$11)</f>
        <v>520.4</v>
      </c>
      <c r="I26" s="174">
        <f>INDEX('Ultima mCF Table'!$B$2:$D$92,MATCH('Ultima (Primo)'!$D$6,'Ultima mCF Table'!$A$2:$A$92,0),MATCH('Ultima (Primo)'!$E26,'Ultima mCF Table'!$B$1:$D$1,0))*($F26*I$11)</f>
        <v>780.6</v>
      </c>
      <c r="J26" s="174">
        <f>INDEX('Ultima mCF Table'!$B$2:$D$92,MATCH('Ultima (Primo)'!$D$6,'Ultima mCF Table'!$A$2:$A$92,0),MATCH('Ultima (Primo)'!$E26,'Ultima mCF Table'!$B$1:$D$1,0))*($F26*J$11)</f>
        <v>1040.8</v>
      </c>
      <c r="K26" s="174">
        <f>INDEX('Ultima mCF Table'!$B$2:$D$92,MATCH('Ultima (Primo)'!$D$6,'Ultima mCF Table'!$A$2:$A$92,0),MATCH('Ultima (Primo)'!$E26,'Ultima mCF Table'!$B$1:$D$1,0))*($F26*K$11)</f>
        <v>1301</v>
      </c>
      <c r="L26" s="174">
        <f>INDEX('Ultima mCF Table'!$B$2:$D$92,MATCH('Ultima (Primo)'!$D$6,'Ultima mCF Table'!$A$2:$A$92,0),MATCH('Ultima (Primo)'!$E26,'Ultima mCF Table'!$B$1:$D$1,0))*($F26*L$11)</f>
        <v>1561.2</v>
      </c>
      <c r="M26" s="174">
        <f>INDEX('Ultima mCF Table'!$B$2:$D$92,MATCH('Ultima (Primo)'!$D$6,'Ultima mCF Table'!$A$2:$A$92,0),MATCH('Ultima (Primo)'!$E26,'Ultima mCF Table'!$B$1:$D$1,0))*($F26*M$11)</f>
        <v>1821.3999999999999</v>
      </c>
      <c r="N26" s="174">
        <f>INDEX('Ultima mCF Table'!$B$2:$D$92,MATCH('Ultima (Primo)'!$D$6,'Ultima mCF Table'!$A$2:$A$92,0),MATCH('Ultima (Primo)'!$E26,'Ultima mCF Table'!$B$1:$D$1,0))*($F26*N$11)</f>
        <v>2081.6</v>
      </c>
      <c r="O26" s="174">
        <f>INDEX('Ultima mCF Table'!$B$2:$D$92,MATCH('Ultima (Primo)'!$D$6,'Ultima mCF Table'!$A$2:$A$92,0),MATCH('Ultima (Primo)'!$E26,'Ultima mCF Table'!$B$1:$D$1,0))*($F26*O$11)</f>
        <v>2341.8000000000002</v>
      </c>
      <c r="P26" s="178">
        <f>INDEX('Ultima mCF Table'!$B$2:$D$92,MATCH('Ultima (Primo)'!$D$6,'Ultima mCF Table'!$A$2:$A$92,0),MATCH('Ultima (Primo)'!$E26,'Ultima mCF Table'!$B$1:$D$1,0))*($F26*P$11)</f>
        <v>2602</v>
      </c>
    </row>
    <row r="27" spans="1:16" x14ac:dyDescent="0.2">
      <c r="A27" s="351" t="s">
        <v>183</v>
      </c>
      <c r="B27" s="351">
        <v>300</v>
      </c>
      <c r="C27" s="351">
        <v>630</v>
      </c>
      <c r="D27" s="351" t="s">
        <v>185</v>
      </c>
      <c r="E27" s="351" t="s">
        <v>71</v>
      </c>
      <c r="F27" s="352">
        <v>1031</v>
      </c>
      <c r="G27" s="353"/>
      <c r="H27" s="173"/>
      <c r="I27" s="174">
        <f>INDEX('Ultima mCF Table'!$B$2:$D$92,MATCH('Ultima (Primo)'!$D$6,'Ultima mCF Table'!$A$2:$A$92,0),MATCH('Ultima (Primo)'!$E27,'Ultima mCF Table'!$B$1:$D$1,0))*($F27*I$11)</f>
        <v>618.6</v>
      </c>
      <c r="J27" s="174">
        <f>INDEX('Ultima mCF Table'!$B$2:$D$92,MATCH('Ultima (Primo)'!$D$6,'Ultima mCF Table'!$A$2:$A$92,0),MATCH('Ultima (Primo)'!$E27,'Ultima mCF Table'!$B$1:$D$1,0))*($F27*J$11)</f>
        <v>824.80000000000007</v>
      </c>
      <c r="K27" s="174">
        <f>INDEX('Ultima mCF Table'!$B$2:$D$92,MATCH('Ultima (Primo)'!$D$6,'Ultima mCF Table'!$A$2:$A$92,0),MATCH('Ultima (Primo)'!$E27,'Ultima mCF Table'!$B$1:$D$1,0))*($F27*K$11)</f>
        <v>1031</v>
      </c>
      <c r="L27" s="174">
        <f>INDEX('Ultima mCF Table'!$B$2:$D$92,MATCH('Ultima (Primo)'!$D$6,'Ultima mCF Table'!$A$2:$A$92,0),MATCH('Ultima (Primo)'!$E27,'Ultima mCF Table'!$B$1:$D$1,0))*($F27*L$11)</f>
        <v>1237.2</v>
      </c>
      <c r="M27" s="174">
        <f>INDEX('Ultima mCF Table'!$B$2:$D$92,MATCH('Ultima (Primo)'!$D$6,'Ultima mCF Table'!$A$2:$A$92,0),MATCH('Ultima (Primo)'!$E27,'Ultima mCF Table'!$B$1:$D$1,0))*($F27*M$11)</f>
        <v>1443.3999999999999</v>
      </c>
      <c r="N27" s="174">
        <f>INDEX('Ultima mCF Table'!$B$2:$D$92,MATCH('Ultima (Primo)'!$D$6,'Ultima mCF Table'!$A$2:$A$92,0),MATCH('Ultima (Primo)'!$E27,'Ultima mCF Table'!$B$1:$D$1,0))*($F27*N$11)</f>
        <v>1649.6000000000001</v>
      </c>
      <c r="O27" s="174">
        <f>INDEX('Ultima mCF Table'!$B$2:$D$92,MATCH('Ultima (Primo)'!$D$6,'Ultima mCF Table'!$A$2:$A$92,0),MATCH('Ultima (Primo)'!$E27,'Ultima mCF Table'!$B$1:$D$1,0))*($F27*O$11)</f>
        <v>1855.8</v>
      </c>
      <c r="P27" s="176"/>
    </row>
    <row r="28" spans="1:16" x14ac:dyDescent="0.2">
      <c r="A28" s="351" t="s">
        <v>183</v>
      </c>
      <c r="B28" s="351">
        <v>400</v>
      </c>
      <c r="C28" s="351">
        <v>630</v>
      </c>
      <c r="D28" s="351" t="s">
        <v>185</v>
      </c>
      <c r="E28" s="351" t="s">
        <v>71</v>
      </c>
      <c r="F28" s="352">
        <v>1301</v>
      </c>
      <c r="G28" s="353"/>
      <c r="H28" s="177">
        <f>INDEX('Ultima mCF Table'!$B$2:$D$92,MATCH('Ultima (Primo)'!$D$6,'Ultima mCF Table'!$A$2:$A$92,0),MATCH('Ultima (Primo)'!$E28,'Ultima mCF Table'!$B$1:$D$1,0))*($F28*H$11)</f>
        <v>520.4</v>
      </c>
      <c r="I28" s="174">
        <f>INDEX('Ultima mCF Table'!$B$2:$D$92,MATCH('Ultima (Primo)'!$D$6,'Ultima mCF Table'!$A$2:$A$92,0),MATCH('Ultima (Primo)'!$E28,'Ultima mCF Table'!$B$1:$D$1,0))*($F28*I$11)</f>
        <v>780.6</v>
      </c>
      <c r="J28" s="174">
        <f>INDEX('Ultima mCF Table'!$B$2:$D$92,MATCH('Ultima (Primo)'!$D$6,'Ultima mCF Table'!$A$2:$A$92,0),MATCH('Ultima (Primo)'!$E28,'Ultima mCF Table'!$B$1:$D$1,0))*($F28*J$11)</f>
        <v>1040.8</v>
      </c>
      <c r="K28" s="174">
        <f>INDEX('Ultima mCF Table'!$B$2:$D$92,MATCH('Ultima (Primo)'!$D$6,'Ultima mCF Table'!$A$2:$A$92,0),MATCH('Ultima (Primo)'!$E28,'Ultima mCF Table'!$B$1:$D$1,0))*($F28*K$11)</f>
        <v>1301</v>
      </c>
      <c r="L28" s="174">
        <f>INDEX('Ultima mCF Table'!$B$2:$D$92,MATCH('Ultima (Primo)'!$D$6,'Ultima mCF Table'!$A$2:$A$92,0),MATCH('Ultima (Primo)'!$E28,'Ultima mCF Table'!$B$1:$D$1,0))*($F28*L$11)</f>
        <v>1561.2</v>
      </c>
      <c r="M28" s="174">
        <f>INDEX('Ultima mCF Table'!$B$2:$D$92,MATCH('Ultima (Primo)'!$D$6,'Ultima mCF Table'!$A$2:$A$92,0),MATCH('Ultima (Primo)'!$E28,'Ultima mCF Table'!$B$1:$D$1,0))*($F28*M$11)</f>
        <v>1821.3999999999999</v>
      </c>
      <c r="N28" s="174">
        <f>INDEX('Ultima mCF Table'!$B$2:$D$92,MATCH('Ultima (Primo)'!$D$6,'Ultima mCF Table'!$A$2:$A$92,0),MATCH('Ultima (Primo)'!$E28,'Ultima mCF Table'!$B$1:$D$1,0))*($F28*N$11)</f>
        <v>2081.6</v>
      </c>
      <c r="O28" s="174">
        <f>INDEX('Ultima mCF Table'!$B$2:$D$92,MATCH('Ultima (Primo)'!$D$6,'Ultima mCF Table'!$A$2:$A$92,0),MATCH('Ultima (Primo)'!$E28,'Ultima mCF Table'!$B$1:$D$1,0))*($F28*O$11)</f>
        <v>2341.8000000000002</v>
      </c>
      <c r="P28" s="178">
        <f>INDEX('Ultima mCF Table'!$B$2:$D$92,MATCH('Ultima (Primo)'!$D$6,'Ultima mCF Table'!$A$2:$A$92,0),MATCH('Ultima (Primo)'!$E28,'Ultima mCF Table'!$B$1:$D$1,0))*($F28*P$11)</f>
        <v>2602</v>
      </c>
    </row>
    <row r="29" spans="1:16" x14ac:dyDescent="0.2">
      <c r="A29" s="351" t="s">
        <v>183</v>
      </c>
      <c r="B29" s="351">
        <v>300</v>
      </c>
      <c r="C29" s="351">
        <v>700</v>
      </c>
      <c r="D29" s="351" t="s">
        <v>185</v>
      </c>
      <c r="E29" s="351" t="s">
        <v>71</v>
      </c>
      <c r="F29" s="352">
        <v>1031</v>
      </c>
      <c r="G29" s="353"/>
      <c r="H29" s="173"/>
      <c r="I29" s="174">
        <f>INDEX('Ultima mCF Table'!$B$2:$D$92,MATCH('Ultima (Primo)'!$D$6,'Ultima mCF Table'!$A$2:$A$92,0),MATCH('Ultima (Primo)'!$E29,'Ultima mCF Table'!$B$1:$D$1,0))*($F29*I$11)</f>
        <v>618.6</v>
      </c>
      <c r="J29" s="174">
        <f>INDEX('Ultima mCF Table'!$B$2:$D$92,MATCH('Ultima (Primo)'!$D$6,'Ultima mCF Table'!$A$2:$A$92,0),MATCH('Ultima (Primo)'!$E29,'Ultima mCF Table'!$B$1:$D$1,0))*($F29*J$11)</f>
        <v>824.80000000000007</v>
      </c>
      <c r="K29" s="174">
        <f>INDEX('Ultima mCF Table'!$B$2:$D$92,MATCH('Ultima (Primo)'!$D$6,'Ultima mCF Table'!$A$2:$A$92,0),MATCH('Ultima (Primo)'!$E29,'Ultima mCF Table'!$B$1:$D$1,0))*($F29*K$11)</f>
        <v>1031</v>
      </c>
      <c r="L29" s="174">
        <f>INDEX('Ultima mCF Table'!$B$2:$D$92,MATCH('Ultima (Primo)'!$D$6,'Ultima mCF Table'!$A$2:$A$92,0),MATCH('Ultima (Primo)'!$E29,'Ultima mCF Table'!$B$1:$D$1,0))*($F29*L$11)</f>
        <v>1237.2</v>
      </c>
      <c r="M29" s="174">
        <f>INDEX('Ultima mCF Table'!$B$2:$D$92,MATCH('Ultima (Primo)'!$D$6,'Ultima mCF Table'!$A$2:$A$92,0),MATCH('Ultima (Primo)'!$E29,'Ultima mCF Table'!$B$1:$D$1,0))*($F29*M$11)</f>
        <v>1443.3999999999999</v>
      </c>
      <c r="N29" s="174">
        <f>INDEX('Ultima mCF Table'!$B$2:$D$92,MATCH('Ultima (Primo)'!$D$6,'Ultima mCF Table'!$A$2:$A$92,0),MATCH('Ultima (Primo)'!$E29,'Ultima mCF Table'!$B$1:$D$1,0))*($F29*N$11)</f>
        <v>1649.6000000000001</v>
      </c>
      <c r="O29" s="174">
        <f>INDEX('Ultima mCF Table'!$B$2:$D$92,MATCH('Ultima (Primo)'!$D$6,'Ultima mCF Table'!$A$2:$A$92,0),MATCH('Ultima (Primo)'!$E29,'Ultima mCF Table'!$B$1:$D$1,0))*($F29*O$11)</f>
        <v>1855.8</v>
      </c>
      <c r="P29" s="176"/>
    </row>
    <row r="30" spans="1:16" x14ac:dyDescent="0.2">
      <c r="A30" s="351" t="s">
        <v>183</v>
      </c>
      <c r="B30" s="351">
        <v>400</v>
      </c>
      <c r="C30" s="351">
        <v>700</v>
      </c>
      <c r="D30" s="351" t="s">
        <v>185</v>
      </c>
      <c r="E30" s="351" t="s">
        <v>71</v>
      </c>
      <c r="F30" s="352">
        <v>1301</v>
      </c>
      <c r="G30" s="353"/>
      <c r="H30" s="177">
        <f>INDEX('Ultima mCF Table'!$B$2:$D$92,MATCH('Ultima (Primo)'!$D$6,'Ultima mCF Table'!$A$2:$A$92,0),MATCH('Ultima (Primo)'!$E30,'Ultima mCF Table'!$B$1:$D$1,0))*($F30*H$11)</f>
        <v>520.4</v>
      </c>
      <c r="I30" s="174">
        <f>INDEX('Ultima mCF Table'!$B$2:$D$92,MATCH('Ultima (Primo)'!$D$6,'Ultima mCF Table'!$A$2:$A$92,0),MATCH('Ultima (Primo)'!$E30,'Ultima mCF Table'!$B$1:$D$1,0))*($F30*I$11)</f>
        <v>780.6</v>
      </c>
      <c r="J30" s="174">
        <f>INDEX('Ultima mCF Table'!$B$2:$D$92,MATCH('Ultima (Primo)'!$D$6,'Ultima mCF Table'!$A$2:$A$92,0),MATCH('Ultima (Primo)'!$E30,'Ultima mCF Table'!$B$1:$D$1,0))*($F30*J$11)</f>
        <v>1040.8</v>
      </c>
      <c r="K30" s="174">
        <f>INDEX('Ultima mCF Table'!$B$2:$D$92,MATCH('Ultima (Primo)'!$D$6,'Ultima mCF Table'!$A$2:$A$92,0),MATCH('Ultima (Primo)'!$E30,'Ultima mCF Table'!$B$1:$D$1,0))*($F30*K$11)</f>
        <v>1301</v>
      </c>
      <c r="L30" s="174">
        <f>INDEX('Ultima mCF Table'!$B$2:$D$92,MATCH('Ultima (Primo)'!$D$6,'Ultima mCF Table'!$A$2:$A$92,0),MATCH('Ultima (Primo)'!$E30,'Ultima mCF Table'!$B$1:$D$1,0))*($F30*L$11)</f>
        <v>1561.2</v>
      </c>
      <c r="M30" s="174">
        <f>INDEX('Ultima mCF Table'!$B$2:$D$92,MATCH('Ultima (Primo)'!$D$6,'Ultima mCF Table'!$A$2:$A$92,0),MATCH('Ultima (Primo)'!$E30,'Ultima mCF Table'!$B$1:$D$1,0))*($F30*M$11)</f>
        <v>1821.3999999999999</v>
      </c>
      <c r="N30" s="174">
        <f>INDEX('Ultima mCF Table'!$B$2:$D$92,MATCH('Ultima (Primo)'!$D$6,'Ultima mCF Table'!$A$2:$A$92,0),MATCH('Ultima (Primo)'!$E30,'Ultima mCF Table'!$B$1:$D$1,0))*($F30*N$11)</f>
        <v>2081.6</v>
      </c>
      <c r="O30" s="174">
        <f>INDEX('Ultima mCF Table'!$B$2:$D$92,MATCH('Ultima (Primo)'!$D$6,'Ultima mCF Table'!$A$2:$A$92,0),MATCH('Ultima (Primo)'!$E30,'Ultima mCF Table'!$B$1:$D$1,0))*($F30*O$11)</f>
        <v>2341.8000000000002</v>
      </c>
      <c r="P30" s="178">
        <f>INDEX('Ultima mCF Table'!$B$2:$D$92,MATCH('Ultima (Primo)'!$D$6,'Ultima mCF Table'!$A$2:$A$92,0),MATCH('Ultima (Primo)'!$E30,'Ultima mCF Table'!$B$1:$D$1,0))*($F30*P$11)</f>
        <v>2602</v>
      </c>
    </row>
    <row r="31" spans="1:16" x14ac:dyDescent="0.2">
      <c r="A31" s="351" t="s">
        <v>183</v>
      </c>
      <c r="B31" s="351">
        <v>300</v>
      </c>
      <c r="C31" s="351">
        <v>770</v>
      </c>
      <c r="D31" s="351" t="s">
        <v>185</v>
      </c>
      <c r="E31" s="351" t="s">
        <v>71</v>
      </c>
      <c r="F31" s="352">
        <v>1031</v>
      </c>
      <c r="G31" s="353"/>
      <c r="H31" s="173"/>
      <c r="I31" s="174">
        <f>INDEX('Ultima mCF Table'!$B$2:$D$92,MATCH('Ultima (Primo)'!$D$6,'Ultima mCF Table'!$A$2:$A$92,0),MATCH('Ultima (Primo)'!$E31,'Ultima mCF Table'!$B$1:$D$1,0))*($F31*I$11)</f>
        <v>618.6</v>
      </c>
      <c r="J31" s="174">
        <f>INDEX('Ultima mCF Table'!$B$2:$D$92,MATCH('Ultima (Primo)'!$D$6,'Ultima mCF Table'!$A$2:$A$92,0),MATCH('Ultima (Primo)'!$E31,'Ultima mCF Table'!$B$1:$D$1,0))*($F31*J$11)</f>
        <v>824.80000000000007</v>
      </c>
      <c r="K31" s="174">
        <f>INDEX('Ultima mCF Table'!$B$2:$D$92,MATCH('Ultima (Primo)'!$D$6,'Ultima mCF Table'!$A$2:$A$92,0),MATCH('Ultima (Primo)'!$E31,'Ultima mCF Table'!$B$1:$D$1,0))*($F31*K$11)</f>
        <v>1031</v>
      </c>
      <c r="L31" s="174">
        <f>INDEX('Ultima mCF Table'!$B$2:$D$92,MATCH('Ultima (Primo)'!$D$6,'Ultima mCF Table'!$A$2:$A$92,0),MATCH('Ultima (Primo)'!$E31,'Ultima mCF Table'!$B$1:$D$1,0))*($F31*L$11)</f>
        <v>1237.2</v>
      </c>
      <c r="M31" s="174">
        <f>INDEX('Ultima mCF Table'!$B$2:$D$92,MATCH('Ultima (Primo)'!$D$6,'Ultima mCF Table'!$A$2:$A$92,0),MATCH('Ultima (Primo)'!$E31,'Ultima mCF Table'!$B$1:$D$1,0))*($F31*M$11)</f>
        <v>1443.3999999999999</v>
      </c>
      <c r="N31" s="174">
        <f>INDEX('Ultima mCF Table'!$B$2:$D$92,MATCH('Ultima (Primo)'!$D$6,'Ultima mCF Table'!$A$2:$A$92,0),MATCH('Ultima (Primo)'!$E31,'Ultima mCF Table'!$B$1:$D$1,0))*($F31*N$11)</f>
        <v>1649.6000000000001</v>
      </c>
      <c r="O31" s="174">
        <f>INDEX('Ultima mCF Table'!$B$2:$D$92,MATCH('Ultima (Primo)'!$D$6,'Ultima mCF Table'!$A$2:$A$92,0),MATCH('Ultima (Primo)'!$E31,'Ultima mCF Table'!$B$1:$D$1,0))*($F31*O$11)</f>
        <v>1855.8</v>
      </c>
      <c r="P31" s="176"/>
    </row>
    <row r="32" spans="1:16" x14ac:dyDescent="0.2">
      <c r="A32" s="351" t="s">
        <v>183</v>
      </c>
      <c r="B32" s="351">
        <v>400</v>
      </c>
      <c r="C32" s="351">
        <v>770</v>
      </c>
      <c r="D32" s="351" t="s">
        <v>185</v>
      </c>
      <c r="E32" s="351" t="s">
        <v>71</v>
      </c>
      <c r="F32" s="352">
        <v>1301</v>
      </c>
      <c r="G32" s="353"/>
      <c r="H32" s="177">
        <f>INDEX('Ultima mCF Table'!$B$2:$D$92,MATCH('Ultima (Primo)'!$D$6,'Ultima mCF Table'!$A$2:$A$92,0),MATCH('Ultima (Primo)'!$E32,'Ultima mCF Table'!$B$1:$D$1,0))*($F32*H$11)</f>
        <v>520.4</v>
      </c>
      <c r="I32" s="174">
        <f>INDEX('Ultima mCF Table'!$B$2:$D$92,MATCH('Ultima (Primo)'!$D$6,'Ultima mCF Table'!$A$2:$A$92,0),MATCH('Ultima (Primo)'!$E32,'Ultima mCF Table'!$B$1:$D$1,0))*($F32*I$11)</f>
        <v>780.6</v>
      </c>
      <c r="J32" s="174">
        <f>INDEX('Ultima mCF Table'!$B$2:$D$92,MATCH('Ultima (Primo)'!$D$6,'Ultima mCF Table'!$A$2:$A$92,0),MATCH('Ultima (Primo)'!$E32,'Ultima mCF Table'!$B$1:$D$1,0))*($F32*J$11)</f>
        <v>1040.8</v>
      </c>
      <c r="K32" s="174">
        <f>INDEX('Ultima mCF Table'!$B$2:$D$92,MATCH('Ultima (Primo)'!$D$6,'Ultima mCF Table'!$A$2:$A$92,0),MATCH('Ultima (Primo)'!$E32,'Ultima mCF Table'!$B$1:$D$1,0))*($F32*K$11)</f>
        <v>1301</v>
      </c>
      <c r="L32" s="174">
        <f>INDEX('Ultima mCF Table'!$B$2:$D$92,MATCH('Ultima (Primo)'!$D$6,'Ultima mCF Table'!$A$2:$A$92,0),MATCH('Ultima (Primo)'!$E32,'Ultima mCF Table'!$B$1:$D$1,0))*($F32*L$11)</f>
        <v>1561.2</v>
      </c>
      <c r="M32" s="174">
        <f>INDEX('Ultima mCF Table'!$B$2:$D$92,MATCH('Ultima (Primo)'!$D$6,'Ultima mCF Table'!$A$2:$A$92,0),MATCH('Ultima (Primo)'!$E32,'Ultima mCF Table'!$B$1:$D$1,0))*($F32*M$11)</f>
        <v>1821.3999999999999</v>
      </c>
      <c r="N32" s="174">
        <f>INDEX('Ultima mCF Table'!$B$2:$D$92,MATCH('Ultima (Primo)'!$D$6,'Ultima mCF Table'!$A$2:$A$92,0),MATCH('Ultima (Primo)'!$E32,'Ultima mCF Table'!$B$1:$D$1,0))*($F32*N$11)</f>
        <v>2081.6</v>
      </c>
      <c r="O32" s="174">
        <f>INDEX('Ultima mCF Table'!$B$2:$D$92,MATCH('Ultima (Primo)'!$D$6,'Ultima mCF Table'!$A$2:$A$92,0),MATCH('Ultima (Primo)'!$E32,'Ultima mCF Table'!$B$1:$D$1,0))*($F32*O$11)</f>
        <v>2341.8000000000002</v>
      </c>
      <c r="P32" s="178">
        <f>INDEX('Ultima mCF Table'!$B$2:$D$92,MATCH('Ultima (Primo)'!$D$6,'Ultima mCF Table'!$A$2:$A$92,0),MATCH('Ultima (Primo)'!$E32,'Ultima mCF Table'!$B$1:$D$1,0))*($F32*P$11)</f>
        <v>2602</v>
      </c>
    </row>
    <row r="33" spans="1:16" x14ac:dyDescent="0.2">
      <c r="A33" s="351" t="s">
        <v>183</v>
      </c>
      <c r="B33" s="351">
        <v>300</v>
      </c>
      <c r="C33" s="351">
        <v>840</v>
      </c>
      <c r="D33" s="351" t="s">
        <v>185</v>
      </c>
      <c r="E33" s="351" t="s">
        <v>71</v>
      </c>
      <c r="F33" s="352">
        <v>1031</v>
      </c>
      <c r="G33" s="353"/>
      <c r="H33" s="173"/>
      <c r="I33" s="174">
        <f>INDEX('Ultima mCF Table'!$B$2:$D$92,MATCH('Ultima (Primo)'!$D$6,'Ultima mCF Table'!$A$2:$A$92,0),MATCH('Ultima (Primo)'!$E33,'Ultima mCF Table'!$B$1:$D$1,0))*($F33*I$11)</f>
        <v>618.6</v>
      </c>
      <c r="J33" s="174">
        <f>INDEX('Ultima mCF Table'!$B$2:$D$92,MATCH('Ultima (Primo)'!$D$6,'Ultima mCF Table'!$A$2:$A$92,0),MATCH('Ultima (Primo)'!$E33,'Ultima mCF Table'!$B$1:$D$1,0))*($F33*J$11)</f>
        <v>824.80000000000007</v>
      </c>
      <c r="K33" s="174">
        <f>INDEX('Ultima mCF Table'!$B$2:$D$92,MATCH('Ultima (Primo)'!$D$6,'Ultima mCF Table'!$A$2:$A$92,0),MATCH('Ultima (Primo)'!$E33,'Ultima mCF Table'!$B$1:$D$1,0))*($F33*K$11)</f>
        <v>1031</v>
      </c>
      <c r="L33" s="174">
        <f>INDEX('Ultima mCF Table'!$B$2:$D$92,MATCH('Ultima (Primo)'!$D$6,'Ultima mCF Table'!$A$2:$A$92,0),MATCH('Ultima (Primo)'!$E33,'Ultima mCF Table'!$B$1:$D$1,0))*($F33*L$11)</f>
        <v>1237.2</v>
      </c>
      <c r="M33" s="174">
        <f>INDEX('Ultima mCF Table'!$B$2:$D$92,MATCH('Ultima (Primo)'!$D$6,'Ultima mCF Table'!$A$2:$A$92,0),MATCH('Ultima (Primo)'!$E33,'Ultima mCF Table'!$B$1:$D$1,0))*($F33*M$11)</f>
        <v>1443.3999999999999</v>
      </c>
      <c r="N33" s="174">
        <f>INDEX('Ultima mCF Table'!$B$2:$D$92,MATCH('Ultima (Primo)'!$D$6,'Ultima mCF Table'!$A$2:$A$92,0),MATCH('Ultima (Primo)'!$E33,'Ultima mCF Table'!$B$1:$D$1,0))*($F33*N$11)</f>
        <v>1649.6000000000001</v>
      </c>
      <c r="O33" s="174">
        <f>INDEX('Ultima mCF Table'!$B$2:$D$92,MATCH('Ultima (Primo)'!$D$6,'Ultima mCF Table'!$A$2:$A$92,0),MATCH('Ultima (Primo)'!$E33,'Ultima mCF Table'!$B$1:$D$1,0))*($F33*O$11)</f>
        <v>1855.8</v>
      </c>
      <c r="P33" s="176"/>
    </row>
    <row r="34" spans="1:16" x14ac:dyDescent="0.2">
      <c r="A34" s="351" t="s">
        <v>183</v>
      </c>
      <c r="B34" s="351">
        <v>400</v>
      </c>
      <c r="C34" s="351">
        <v>840</v>
      </c>
      <c r="D34" s="351" t="s">
        <v>185</v>
      </c>
      <c r="E34" s="351" t="s">
        <v>71</v>
      </c>
      <c r="F34" s="352">
        <v>1301</v>
      </c>
      <c r="G34" s="353"/>
      <c r="H34" s="177">
        <f>INDEX('Ultima mCF Table'!$B$2:$D$92,MATCH('Ultima (Primo)'!$D$6,'Ultima mCF Table'!$A$2:$A$92,0),MATCH('Ultima (Primo)'!$E34,'Ultima mCF Table'!$B$1:$D$1,0))*($F34*H$11)</f>
        <v>520.4</v>
      </c>
      <c r="I34" s="174">
        <f>INDEX('Ultima mCF Table'!$B$2:$D$92,MATCH('Ultima (Primo)'!$D$6,'Ultima mCF Table'!$A$2:$A$92,0),MATCH('Ultima (Primo)'!$E34,'Ultima mCF Table'!$B$1:$D$1,0))*($F34*I$11)</f>
        <v>780.6</v>
      </c>
      <c r="J34" s="174">
        <f>INDEX('Ultima mCF Table'!$B$2:$D$92,MATCH('Ultima (Primo)'!$D$6,'Ultima mCF Table'!$A$2:$A$92,0),MATCH('Ultima (Primo)'!$E34,'Ultima mCF Table'!$B$1:$D$1,0))*($F34*J$11)</f>
        <v>1040.8</v>
      </c>
      <c r="K34" s="174">
        <f>INDEX('Ultima mCF Table'!$B$2:$D$92,MATCH('Ultima (Primo)'!$D$6,'Ultima mCF Table'!$A$2:$A$92,0),MATCH('Ultima (Primo)'!$E34,'Ultima mCF Table'!$B$1:$D$1,0))*($F34*K$11)</f>
        <v>1301</v>
      </c>
      <c r="L34" s="174">
        <f>INDEX('Ultima mCF Table'!$B$2:$D$92,MATCH('Ultima (Primo)'!$D$6,'Ultima mCF Table'!$A$2:$A$92,0),MATCH('Ultima (Primo)'!$E34,'Ultima mCF Table'!$B$1:$D$1,0))*($F34*L$11)</f>
        <v>1561.2</v>
      </c>
      <c r="M34" s="174">
        <f>INDEX('Ultima mCF Table'!$B$2:$D$92,MATCH('Ultima (Primo)'!$D$6,'Ultima mCF Table'!$A$2:$A$92,0),MATCH('Ultima (Primo)'!$E34,'Ultima mCF Table'!$B$1:$D$1,0))*($F34*M$11)</f>
        <v>1821.3999999999999</v>
      </c>
      <c r="N34" s="174">
        <f>INDEX('Ultima mCF Table'!$B$2:$D$92,MATCH('Ultima (Primo)'!$D$6,'Ultima mCF Table'!$A$2:$A$92,0),MATCH('Ultima (Primo)'!$E34,'Ultima mCF Table'!$B$1:$D$1,0))*($F34*N$11)</f>
        <v>2081.6</v>
      </c>
      <c r="O34" s="174">
        <f>INDEX('Ultima mCF Table'!$B$2:$D$92,MATCH('Ultima (Primo)'!$D$6,'Ultima mCF Table'!$A$2:$A$92,0),MATCH('Ultima (Primo)'!$E34,'Ultima mCF Table'!$B$1:$D$1,0))*($F34*O$11)</f>
        <v>2341.8000000000002</v>
      </c>
      <c r="P34" s="178">
        <f>INDEX('Ultima mCF Table'!$B$2:$D$92,MATCH('Ultima (Primo)'!$D$6,'Ultima mCF Table'!$A$2:$A$92,0),MATCH('Ultima (Primo)'!$E34,'Ultima mCF Table'!$B$1:$D$1,0))*($F34*P$11)</f>
        <v>2602</v>
      </c>
    </row>
    <row r="35" spans="1:16" ht="15" thickBot="1" x14ac:dyDescent="0.25">
      <c r="A35" s="354" t="s">
        <v>183</v>
      </c>
      <c r="B35" s="354">
        <v>600</v>
      </c>
      <c r="C35" s="354">
        <v>840</v>
      </c>
      <c r="D35" s="354" t="s">
        <v>185</v>
      </c>
      <c r="E35" s="354" t="s">
        <v>71</v>
      </c>
      <c r="F35" s="355">
        <v>1797</v>
      </c>
      <c r="G35" s="356"/>
      <c r="H35" s="179">
        <f>INDEX('Ultima mCF Table'!$B$2:$D$92,MATCH('Ultima (Primo)'!$D$6,'Ultima mCF Table'!$A$2:$A$92,0),MATCH('Ultima (Primo)'!$E35,'Ultima mCF Table'!$B$1:$D$1,0))*($F35*H$11)</f>
        <v>718.80000000000007</v>
      </c>
      <c r="I35" s="180">
        <f>INDEX('Ultima mCF Table'!$B$2:$D$92,MATCH('Ultima (Primo)'!$D$6,'Ultima mCF Table'!$A$2:$A$92,0),MATCH('Ultima (Primo)'!$E35,'Ultima mCF Table'!$B$1:$D$1,0))*($F35*I$11)</f>
        <v>1078.2</v>
      </c>
      <c r="J35" s="180">
        <f>INDEX('Ultima mCF Table'!$B$2:$D$92,MATCH('Ultima (Primo)'!$D$6,'Ultima mCF Table'!$A$2:$A$92,0),MATCH('Ultima (Primo)'!$E35,'Ultima mCF Table'!$B$1:$D$1,0))*($F35*J$11)</f>
        <v>1437.6000000000001</v>
      </c>
      <c r="K35" s="180">
        <f>INDEX('Ultima mCF Table'!$B$2:$D$92,MATCH('Ultima (Primo)'!$D$6,'Ultima mCF Table'!$A$2:$A$92,0),MATCH('Ultima (Primo)'!$E35,'Ultima mCF Table'!$B$1:$D$1,0))*($F35*K$11)</f>
        <v>1797</v>
      </c>
      <c r="L35" s="180">
        <f>INDEX('Ultima mCF Table'!$B$2:$D$92,MATCH('Ultima (Primo)'!$D$6,'Ultima mCF Table'!$A$2:$A$92,0),MATCH('Ultima (Primo)'!$E35,'Ultima mCF Table'!$B$1:$D$1,0))*($F35*L$11)</f>
        <v>2156.4</v>
      </c>
      <c r="M35" s="180">
        <f>INDEX('Ultima mCF Table'!$B$2:$D$92,MATCH('Ultima (Primo)'!$D$6,'Ultima mCF Table'!$A$2:$A$92,0),MATCH('Ultima (Primo)'!$E35,'Ultima mCF Table'!$B$1:$D$1,0))*($F35*M$11)</f>
        <v>2515.7999999999997</v>
      </c>
      <c r="N35" s="180">
        <f>INDEX('Ultima mCF Table'!$B$2:$D$92,MATCH('Ultima (Primo)'!$D$6,'Ultima mCF Table'!$A$2:$A$92,0),MATCH('Ultima (Primo)'!$E35,'Ultima mCF Table'!$B$1:$D$1,0))*($F35*N$11)</f>
        <v>2875.2000000000003</v>
      </c>
      <c r="O35" s="180">
        <f>INDEX('Ultima mCF Table'!$B$2:$D$92,MATCH('Ultima (Primo)'!$D$6,'Ultima mCF Table'!$A$2:$A$92,0),MATCH('Ultima (Primo)'!$E35,'Ultima mCF Table'!$B$1:$D$1,0))*($F35*O$11)</f>
        <v>3234.6</v>
      </c>
      <c r="P35" s="240">
        <f>INDEX('Ultima mCF Table'!$B$2:$D$92,MATCH('Ultima (Primo)'!$D$6,'Ultima mCF Table'!$A$2:$A$92,0),MATCH('Ultima (Primo)'!$E35,'Ultima mCF Table'!$B$1:$D$1,0))*($F35*P$11)</f>
        <v>3594</v>
      </c>
    </row>
    <row r="36" spans="1:16" x14ac:dyDescent="0.2">
      <c r="A36" s="351">
        <v>4</v>
      </c>
      <c r="B36" s="351">
        <v>300</v>
      </c>
      <c r="C36" s="351">
        <v>560</v>
      </c>
      <c r="D36" s="351" t="s">
        <v>184</v>
      </c>
      <c r="E36" s="351" t="s">
        <v>71</v>
      </c>
      <c r="F36" s="352">
        <v>522</v>
      </c>
      <c r="G36" s="353"/>
      <c r="H36" s="241"/>
      <c r="I36" s="242">
        <f>INDEX('Ultima mCF Table'!$B$2:$D$92,MATCH('Ultima (Primo)'!$D$6,'Ultima mCF Table'!$A$2:$A$92,0),MATCH('Ultima (Primo)'!$E36,'Ultima mCF Table'!$B$1:$D$1,0))*($F36*I$11)</f>
        <v>313.2</v>
      </c>
      <c r="J36" s="243"/>
      <c r="K36" s="242">
        <f>INDEX('Ultima mCF Table'!$B$2:$D$92,MATCH('Ultima (Primo)'!$D$6,'Ultima mCF Table'!$A$2:$A$92,0),MATCH('Ultima (Primo)'!$E36,'Ultima mCF Table'!$B$1:$D$1,0))*($F36*K$11)</f>
        <v>522</v>
      </c>
      <c r="L36" s="243"/>
      <c r="M36" s="242">
        <f>INDEX('Ultima mCF Table'!$B$2:$D$92,MATCH('Ultima (Primo)'!$D$6,'Ultima mCF Table'!$A$2:$A$92,0),MATCH('Ultima (Primo)'!$E36,'Ultima mCF Table'!$B$1:$D$1,0))*($F36*M$11)</f>
        <v>730.8</v>
      </c>
      <c r="N36" s="243"/>
      <c r="O36" s="242">
        <f>INDEX('Ultima mCF Table'!$B$2:$D$92,MATCH('Ultima (Primo)'!$D$6,'Ultima mCF Table'!$A$2:$A$92,0),MATCH('Ultima (Primo)'!$E36,'Ultima mCF Table'!$B$1:$D$1,0))*($F36*O$11)</f>
        <v>939.6</v>
      </c>
      <c r="P36" s="244"/>
    </row>
    <row r="37" spans="1:16" x14ac:dyDescent="0.2">
      <c r="A37" s="351">
        <v>4</v>
      </c>
      <c r="B37" s="351">
        <v>300</v>
      </c>
      <c r="C37" s="351">
        <v>630</v>
      </c>
      <c r="D37" s="351" t="s">
        <v>184</v>
      </c>
      <c r="E37" s="351" t="s">
        <v>71</v>
      </c>
      <c r="F37" s="352">
        <v>522</v>
      </c>
      <c r="G37" s="353"/>
      <c r="H37" s="173"/>
      <c r="I37" s="174">
        <f>INDEX('Ultima mCF Table'!$B$2:$D$92,MATCH('Ultima (Primo)'!$D$6,'Ultima mCF Table'!$A$2:$A$92,0),MATCH('Ultima (Primo)'!$E37,'Ultima mCF Table'!$B$1:$D$1,0))*($F37*I$11)</f>
        <v>313.2</v>
      </c>
      <c r="J37" s="175"/>
      <c r="K37" s="174">
        <f>INDEX('Ultima mCF Table'!$B$2:$D$92,MATCH('Ultima (Primo)'!$D$6,'Ultima mCF Table'!$A$2:$A$92,0),MATCH('Ultima (Primo)'!$E37,'Ultima mCF Table'!$B$1:$D$1,0))*($F37*K$11)</f>
        <v>522</v>
      </c>
      <c r="L37" s="175"/>
      <c r="M37" s="174">
        <f>INDEX('Ultima mCF Table'!$B$2:$D$92,MATCH('Ultima (Primo)'!$D$6,'Ultima mCF Table'!$A$2:$A$92,0),MATCH('Ultima (Primo)'!$E37,'Ultima mCF Table'!$B$1:$D$1,0))*($F37*M$11)</f>
        <v>730.8</v>
      </c>
      <c r="N37" s="175"/>
      <c r="O37" s="174">
        <f>INDEX('Ultima mCF Table'!$B$2:$D$92,MATCH('Ultima (Primo)'!$D$6,'Ultima mCF Table'!$A$2:$A$92,0),MATCH('Ultima (Primo)'!$E37,'Ultima mCF Table'!$B$1:$D$1,0))*($F37*O$11)</f>
        <v>939.6</v>
      </c>
      <c r="P37" s="176"/>
    </row>
    <row r="38" spans="1:16" x14ac:dyDescent="0.2">
      <c r="A38" s="351">
        <v>4</v>
      </c>
      <c r="B38" s="351">
        <v>300</v>
      </c>
      <c r="C38" s="351">
        <v>700</v>
      </c>
      <c r="D38" s="351" t="s">
        <v>184</v>
      </c>
      <c r="E38" s="351" t="s">
        <v>71</v>
      </c>
      <c r="F38" s="352">
        <v>522</v>
      </c>
      <c r="G38" s="353"/>
      <c r="H38" s="173"/>
      <c r="I38" s="174">
        <f>INDEX('Ultima mCF Table'!$B$2:$D$92,MATCH('Ultima (Primo)'!$D$6,'Ultima mCF Table'!$A$2:$A$92,0),MATCH('Ultima (Primo)'!$E38,'Ultima mCF Table'!$B$1:$D$1,0))*($F38*I$11)</f>
        <v>313.2</v>
      </c>
      <c r="J38" s="175"/>
      <c r="K38" s="174">
        <f>INDEX('Ultima mCF Table'!$B$2:$D$92,MATCH('Ultima (Primo)'!$D$6,'Ultima mCF Table'!$A$2:$A$92,0),MATCH('Ultima (Primo)'!$E38,'Ultima mCF Table'!$B$1:$D$1,0))*($F38*K$11)</f>
        <v>522</v>
      </c>
      <c r="L38" s="175"/>
      <c r="M38" s="174">
        <f>INDEX('Ultima mCF Table'!$B$2:$D$92,MATCH('Ultima (Primo)'!$D$6,'Ultima mCF Table'!$A$2:$A$92,0),MATCH('Ultima (Primo)'!$E38,'Ultima mCF Table'!$B$1:$D$1,0))*($F38*M$11)</f>
        <v>730.8</v>
      </c>
      <c r="N38" s="175"/>
      <c r="O38" s="174">
        <f>INDEX('Ultima mCF Table'!$B$2:$D$92,MATCH('Ultima (Primo)'!$D$6,'Ultima mCF Table'!$A$2:$A$92,0),MATCH('Ultima (Primo)'!$E38,'Ultima mCF Table'!$B$1:$D$1,0))*($F38*O$11)</f>
        <v>939.6</v>
      </c>
      <c r="P38" s="176"/>
    </row>
    <row r="39" spans="1:16" x14ac:dyDescent="0.2">
      <c r="A39" s="351">
        <v>4</v>
      </c>
      <c r="B39" s="351">
        <v>400</v>
      </c>
      <c r="C39" s="351">
        <v>700</v>
      </c>
      <c r="D39" s="351" t="s">
        <v>184</v>
      </c>
      <c r="E39" s="351" t="s">
        <v>71</v>
      </c>
      <c r="F39" s="352">
        <v>678</v>
      </c>
      <c r="G39" s="353"/>
      <c r="H39" s="173"/>
      <c r="I39" s="174">
        <f>INDEX('Ultima mCF Table'!$B$2:$D$92,MATCH('Ultima (Primo)'!$D$6,'Ultima mCF Table'!$A$2:$A$92,0),MATCH('Ultima (Primo)'!$E39,'Ultima mCF Table'!$B$1:$D$1,0))*($F39*I$11)</f>
        <v>406.8</v>
      </c>
      <c r="J39" s="174">
        <f>INDEX('Ultima mCF Table'!$B$2:$D$92,MATCH('Ultima (Primo)'!$D$6,'Ultima mCF Table'!$A$2:$A$92,0),MATCH('Ultima (Primo)'!$E39,'Ultima mCF Table'!$B$1:$D$1,0))*($F39*J$11)</f>
        <v>542.4</v>
      </c>
      <c r="K39" s="174">
        <f>INDEX('Ultima mCF Table'!$B$2:$D$92,MATCH('Ultima (Primo)'!$D$6,'Ultima mCF Table'!$A$2:$A$92,0),MATCH('Ultima (Primo)'!$E39,'Ultima mCF Table'!$B$1:$D$1,0))*($F39*K$11)</f>
        <v>678</v>
      </c>
      <c r="L39" s="174">
        <f>INDEX('Ultima mCF Table'!$B$2:$D$92,MATCH('Ultima (Primo)'!$D$6,'Ultima mCF Table'!$A$2:$A$92,0),MATCH('Ultima (Primo)'!$E39,'Ultima mCF Table'!$B$1:$D$1,0))*($F39*L$11)</f>
        <v>813.6</v>
      </c>
      <c r="M39" s="174">
        <f>INDEX('Ultima mCF Table'!$B$2:$D$92,MATCH('Ultima (Primo)'!$D$6,'Ultima mCF Table'!$A$2:$A$92,0),MATCH('Ultima (Primo)'!$E39,'Ultima mCF Table'!$B$1:$D$1,0))*($F39*M$11)</f>
        <v>949.19999999999993</v>
      </c>
      <c r="N39" s="174">
        <f>INDEX('Ultima mCF Table'!$B$2:$D$92,MATCH('Ultima (Primo)'!$D$6,'Ultima mCF Table'!$A$2:$A$92,0),MATCH('Ultima (Primo)'!$E39,'Ultima mCF Table'!$B$1:$D$1,0))*($F39*N$11)</f>
        <v>1084.8</v>
      </c>
      <c r="O39" s="174">
        <f>INDEX('Ultima mCF Table'!$B$2:$D$92,MATCH('Ultima (Primo)'!$D$6,'Ultima mCF Table'!$A$2:$A$92,0),MATCH('Ultima (Primo)'!$E39,'Ultima mCF Table'!$B$1:$D$1,0))*($F39*O$11)</f>
        <v>1220.4000000000001</v>
      </c>
      <c r="P39" s="176"/>
    </row>
    <row r="40" spans="1:16" x14ac:dyDescent="0.2">
      <c r="A40" s="351">
        <v>4</v>
      </c>
      <c r="B40" s="351">
        <v>300</v>
      </c>
      <c r="C40" s="351">
        <v>770</v>
      </c>
      <c r="D40" s="351" t="s">
        <v>184</v>
      </c>
      <c r="E40" s="351" t="s">
        <v>71</v>
      </c>
      <c r="F40" s="352">
        <v>522</v>
      </c>
      <c r="G40" s="353"/>
      <c r="H40" s="173"/>
      <c r="I40" s="174">
        <f>INDEX('Ultima mCF Table'!$B$2:$D$92,MATCH('Ultima (Primo)'!$D$6,'Ultima mCF Table'!$A$2:$A$92,0),MATCH('Ultima (Primo)'!$E40,'Ultima mCF Table'!$B$1:$D$1,0))*($F40*I$11)</f>
        <v>313.2</v>
      </c>
      <c r="J40" s="175"/>
      <c r="K40" s="174">
        <f>INDEX('Ultima mCF Table'!$B$2:$D$92,MATCH('Ultima (Primo)'!$D$6,'Ultima mCF Table'!$A$2:$A$92,0),MATCH('Ultima (Primo)'!$E40,'Ultima mCF Table'!$B$1:$D$1,0))*($F40*K$11)</f>
        <v>522</v>
      </c>
      <c r="L40" s="175"/>
      <c r="M40" s="174">
        <f>INDEX('Ultima mCF Table'!$B$2:$D$92,MATCH('Ultima (Primo)'!$D$6,'Ultima mCF Table'!$A$2:$A$92,0),MATCH('Ultima (Primo)'!$E40,'Ultima mCF Table'!$B$1:$D$1,0))*($F40*M$11)</f>
        <v>730.8</v>
      </c>
      <c r="N40" s="175"/>
      <c r="O40" s="174">
        <f>INDEX('Ultima mCF Table'!$B$2:$D$92,MATCH('Ultima (Primo)'!$D$6,'Ultima mCF Table'!$A$2:$A$92,0),MATCH('Ultima (Primo)'!$E40,'Ultima mCF Table'!$B$1:$D$1,0))*($F40*O$11)</f>
        <v>939.6</v>
      </c>
      <c r="P40" s="176"/>
    </row>
    <row r="41" spans="1:16" x14ac:dyDescent="0.2">
      <c r="A41" s="351">
        <v>4</v>
      </c>
      <c r="B41" s="351">
        <v>400</v>
      </c>
      <c r="C41" s="351">
        <v>770</v>
      </c>
      <c r="D41" s="351" t="s">
        <v>184</v>
      </c>
      <c r="E41" s="351" t="s">
        <v>71</v>
      </c>
      <c r="F41" s="352">
        <v>678</v>
      </c>
      <c r="G41" s="353"/>
      <c r="H41" s="173"/>
      <c r="I41" s="174">
        <f>INDEX('Ultima mCF Table'!$B$2:$D$92,MATCH('Ultima (Primo)'!$D$6,'Ultima mCF Table'!$A$2:$A$92,0),MATCH('Ultima (Primo)'!$E41,'Ultima mCF Table'!$B$1:$D$1,0))*($F41*I$11)</f>
        <v>406.8</v>
      </c>
      <c r="J41" s="174">
        <f>INDEX('Ultima mCF Table'!$B$2:$D$92,MATCH('Ultima (Primo)'!$D$6,'Ultima mCF Table'!$A$2:$A$92,0),MATCH('Ultima (Primo)'!$E41,'Ultima mCF Table'!$B$1:$D$1,0))*($F41*J$11)</f>
        <v>542.4</v>
      </c>
      <c r="K41" s="174">
        <f>INDEX('Ultima mCF Table'!$B$2:$D$92,MATCH('Ultima (Primo)'!$D$6,'Ultima mCF Table'!$A$2:$A$92,0),MATCH('Ultima (Primo)'!$E41,'Ultima mCF Table'!$B$1:$D$1,0))*($F41*K$11)</f>
        <v>678</v>
      </c>
      <c r="L41" s="174">
        <f>INDEX('Ultima mCF Table'!$B$2:$D$92,MATCH('Ultima (Primo)'!$D$6,'Ultima mCF Table'!$A$2:$A$92,0),MATCH('Ultima (Primo)'!$E41,'Ultima mCF Table'!$B$1:$D$1,0))*($F41*L$11)</f>
        <v>813.6</v>
      </c>
      <c r="M41" s="174">
        <f>INDEX('Ultima mCF Table'!$B$2:$D$92,MATCH('Ultima (Primo)'!$D$6,'Ultima mCF Table'!$A$2:$A$92,0),MATCH('Ultima (Primo)'!$E41,'Ultima mCF Table'!$B$1:$D$1,0))*($F41*M$11)</f>
        <v>949.19999999999993</v>
      </c>
      <c r="N41" s="174">
        <f>INDEX('Ultima mCF Table'!$B$2:$D$92,MATCH('Ultima (Primo)'!$D$6,'Ultima mCF Table'!$A$2:$A$92,0),MATCH('Ultima (Primo)'!$E41,'Ultima mCF Table'!$B$1:$D$1,0))*($F41*N$11)</f>
        <v>1084.8</v>
      </c>
      <c r="O41" s="174">
        <f>INDEX('Ultima mCF Table'!$B$2:$D$92,MATCH('Ultima (Primo)'!$D$6,'Ultima mCF Table'!$A$2:$A$92,0),MATCH('Ultima (Primo)'!$E41,'Ultima mCF Table'!$B$1:$D$1,0))*($F41*O$11)</f>
        <v>1220.4000000000001</v>
      </c>
      <c r="P41" s="176"/>
    </row>
    <row r="42" spans="1:16" x14ac:dyDescent="0.2">
      <c r="A42" s="351">
        <v>4</v>
      </c>
      <c r="B42" s="351">
        <v>300</v>
      </c>
      <c r="C42" s="351">
        <v>840</v>
      </c>
      <c r="D42" s="351" t="s">
        <v>184</v>
      </c>
      <c r="E42" s="351" t="s">
        <v>71</v>
      </c>
      <c r="F42" s="352">
        <v>522</v>
      </c>
      <c r="G42" s="353"/>
      <c r="H42" s="173"/>
      <c r="I42" s="174">
        <f>INDEX('Ultima mCF Table'!$B$2:$D$92,MATCH('Ultima (Primo)'!$D$6,'Ultima mCF Table'!$A$2:$A$92,0),MATCH('Ultima (Primo)'!$E42,'Ultima mCF Table'!$B$1:$D$1,0))*($F42*I$11)</f>
        <v>313.2</v>
      </c>
      <c r="J42" s="175"/>
      <c r="K42" s="174">
        <f>INDEX('Ultima mCF Table'!$B$2:$D$92,MATCH('Ultima (Primo)'!$D$6,'Ultima mCF Table'!$A$2:$A$92,0),MATCH('Ultima (Primo)'!$E42,'Ultima mCF Table'!$B$1:$D$1,0))*($F42*K$11)</f>
        <v>522</v>
      </c>
      <c r="L42" s="175"/>
      <c r="M42" s="174">
        <f>INDEX('Ultima mCF Table'!$B$2:$D$92,MATCH('Ultima (Primo)'!$D$6,'Ultima mCF Table'!$A$2:$A$92,0),MATCH('Ultima (Primo)'!$E42,'Ultima mCF Table'!$B$1:$D$1,0))*($F42*M$11)</f>
        <v>730.8</v>
      </c>
      <c r="N42" s="175"/>
      <c r="O42" s="174">
        <f>INDEX('Ultima mCF Table'!$B$2:$D$92,MATCH('Ultima (Primo)'!$D$6,'Ultima mCF Table'!$A$2:$A$92,0),MATCH('Ultima (Primo)'!$E42,'Ultima mCF Table'!$B$1:$D$1,0))*($F42*O$11)</f>
        <v>939.6</v>
      </c>
      <c r="P42" s="176"/>
    </row>
    <row r="43" spans="1:16" x14ac:dyDescent="0.2">
      <c r="A43" s="351">
        <v>4</v>
      </c>
      <c r="B43" s="351">
        <v>400</v>
      </c>
      <c r="C43" s="351">
        <v>840</v>
      </c>
      <c r="D43" s="351" t="s">
        <v>184</v>
      </c>
      <c r="E43" s="351" t="s">
        <v>71</v>
      </c>
      <c r="F43" s="352">
        <v>678</v>
      </c>
      <c r="G43" s="353"/>
      <c r="H43" s="173"/>
      <c r="I43" s="174">
        <f>INDEX('Ultima mCF Table'!$B$2:$D$92,MATCH('Ultima (Primo)'!$D$6,'Ultima mCF Table'!$A$2:$A$92,0),MATCH('Ultima (Primo)'!$E43,'Ultima mCF Table'!$B$1:$D$1,0))*($F43*I$11)</f>
        <v>406.8</v>
      </c>
      <c r="J43" s="174">
        <f>INDEX('Ultima mCF Table'!$B$2:$D$92,MATCH('Ultima (Primo)'!$D$6,'Ultima mCF Table'!$A$2:$A$92,0),MATCH('Ultima (Primo)'!$E43,'Ultima mCF Table'!$B$1:$D$1,0))*($F43*J$11)</f>
        <v>542.4</v>
      </c>
      <c r="K43" s="174">
        <f>INDEX('Ultima mCF Table'!$B$2:$D$92,MATCH('Ultima (Primo)'!$D$6,'Ultima mCF Table'!$A$2:$A$92,0),MATCH('Ultima (Primo)'!$E43,'Ultima mCF Table'!$B$1:$D$1,0))*($F43*K$11)</f>
        <v>678</v>
      </c>
      <c r="L43" s="174">
        <f>INDEX('Ultima mCF Table'!$B$2:$D$92,MATCH('Ultima (Primo)'!$D$6,'Ultima mCF Table'!$A$2:$A$92,0),MATCH('Ultima (Primo)'!$E43,'Ultima mCF Table'!$B$1:$D$1,0))*($F43*L$11)</f>
        <v>813.6</v>
      </c>
      <c r="M43" s="174">
        <f>INDEX('Ultima mCF Table'!$B$2:$D$92,MATCH('Ultima (Primo)'!$D$6,'Ultima mCF Table'!$A$2:$A$92,0),MATCH('Ultima (Primo)'!$E43,'Ultima mCF Table'!$B$1:$D$1,0))*($F43*M$11)</f>
        <v>949.19999999999993</v>
      </c>
      <c r="N43" s="174">
        <f>INDEX('Ultima mCF Table'!$B$2:$D$92,MATCH('Ultima (Primo)'!$D$6,'Ultima mCF Table'!$A$2:$A$92,0),MATCH('Ultima (Primo)'!$E43,'Ultima mCF Table'!$B$1:$D$1,0))*($F43*N$11)</f>
        <v>1084.8</v>
      </c>
      <c r="O43" s="174">
        <f>INDEX('Ultima mCF Table'!$B$2:$D$92,MATCH('Ultima (Primo)'!$D$6,'Ultima mCF Table'!$A$2:$A$92,0),MATCH('Ultima (Primo)'!$E43,'Ultima mCF Table'!$B$1:$D$1,0))*($F43*O$11)</f>
        <v>1220.4000000000001</v>
      </c>
      <c r="P43" s="176"/>
    </row>
    <row r="44" spans="1:16" x14ac:dyDescent="0.2">
      <c r="A44" s="351">
        <v>4</v>
      </c>
      <c r="B44" s="351">
        <v>300</v>
      </c>
      <c r="C44" s="351">
        <v>560</v>
      </c>
      <c r="D44" s="351" t="s">
        <v>185</v>
      </c>
      <c r="E44" s="351" t="s">
        <v>71</v>
      </c>
      <c r="F44" s="352">
        <v>1031</v>
      </c>
      <c r="G44" s="353"/>
      <c r="H44" s="173"/>
      <c r="I44" s="174">
        <f>INDEX('Ultima mCF Table'!$B$2:$D$92,MATCH('Ultima (Primo)'!$D$6,'Ultima mCF Table'!$A$2:$A$92,0),MATCH('Ultima (Primo)'!$E44,'Ultima mCF Table'!$B$1:$D$1,0))*($F44*I$11)</f>
        <v>618.6</v>
      </c>
      <c r="J44" s="174">
        <f>INDEX('Ultima mCF Table'!$B$2:$D$92,MATCH('Ultima (Primo)'!$D$6,'Ultima mCF Table'!$A$2:$A$92,0),MATCH('Ultima (Primo)'!$E44,'Ultima mCF Table'!$B$1:$D$1,0))*($F44*J$11)</f>
        <v>824.80000000000007</v>
      </c>
      <c r="K44" s="174">
        <f>INDEX('Ultima mCF Table'!$B$2:$D$92,MATCH('Ultima (Primo)'!$D$6,'Ultima mCF Table'!$A$2:$A$92,0),MATCH('Ultima (Primo)'!$E44,'Ultima mCF Table'!$B$1:$D$1,0))*($F44*K$11)</f>
        <v>1031</v>
      </c>
      <c r="L44" s="174">
        <f>INDEX('Ultima mCF Table'!$B$2:$D$92,MATCH('Ultima (Primo)'!$D$6,'Ultima mCF Table'!$A$2:$A$92,0),MATCH('Ultima (Primo)'!$E44,'Ultima mCF Table'!$B$1:$D$1,0))*($F44*L$11)</f>
        <v>1237.2</v>
      </c>
      <c r="M44" s="174">
        <f>INDEX('Ultima mCF Table'!$B$2:$D$92,MATCH('Ultima (Primo)'!$D$6,'Ultima mCF Table'!$A$2:$A$92,0),MATCH('Ultima (Primo)'!$E44,'Ultima mCF Table'!$B$1:$D$1,0))*($F44*M$11)</f>
        <v>1443.3999999999999</v>
      </c>
      <c r="N44" s="174">
        <f>INDEX('Ultima mCF Table'!$B$2:$D$92,MATCH('Ultima (Primo)'!$D$6,'Ultima mCF Table'!$A$2:$A$92,0),MATCH('Ultima (Primo)'!$E44,'Ultima mCF Table'!$B$1:$D$1,0))*($F44*N$11)</f>
        <v>1649.6000000000001</v>
      </c>
      <c r="O44" s="174">
        <f>INDEX('Ultima mCF Table'!$B$2:$D$92,MATCH('Ultima (Primo)'!$D$6,'Ultima mCF Table'!$A$2:$A$92,0),MATCH('Ultima (Primo)'!$E44,'Ultima mCF Table'!$B$1:$D$1,0))*($F44*O$11)</f>
        <v>1855.8</v>
      </c>
      <c r="P44" s="176"/>
    </row>
    <row r="45" spans="1:16" x14ac:dyDescent="0.2">
      <c r="A45" s="351">
        <v>4</v>
      </c>
      <c r="B45" s="351">
        <v>300</v>
      </c>
      <c r="C45" s="351">
        <v>630</v>
      </c>
      <c r="D45" s="351" t="s">
        <v>185</v>
      </c>
      <c r="E45" s="351" t="s">
        <v>71</v>
      </c>
      <c r="F45" s="352">
        <v>1031</v>
      </c>
      <c r="G45" s="353"/>
      <c r="H45" s="173"/>
      <c r="I45" s="174">
        <f>INDEX('Ultima mCF Table'!$B$2:$D$92,MATCH('Ultima (Primo)'!$D$6,'Ultima mCF Table'!$A$2:$A$92,0),MATCH('Ultima (Primo)'!$E45,'Ultima mCF Table'!$B$1:$D$1,0))*($F45*I$11)</f>
        <v>618.6</v>
      </c>
      <c r="J45" s="174">
        <f>INDEX('Ultima mCF Table'!$B$2:$D$92,MATCH('Ultima (Primo)'!$D$6,'Ultima mCF Table'!$A$2:$A$92,0),MATCH('Ultima (Primo)'!$E45,'Ultima mCF Table'!$B$1:$D$1,0))*($F45*J$11)</f>
        <v>824.80000000000007</v>
      </c>
      <c r="K45" s="174">
        <f>INDEX('Ultima mCF Table'!$B$2:$D$92,MATCH('Ultima (Primo)'!$D$6,'Ultima mCF Table'!$A$2:$A$92,0),MATCH('Ultima (Primo)'!$E45,'Ultima mCF Table'!$B$1:$D$1,0))*($F45*K$11)</f>
        <v>1031</v>
      </c>
      <c r="L45" s="174">
        <f>INDEX('Ultima mCF Table'!$B$2:$D$92,MATCH('Ultima (Primo)'!$D$6,'Ultima mCF Table'!$A$2:$A$92,0),MATCH('Ultima (Primo)'!$E45,'Ultima mCF Table'!$B$1:$D$1,0))*($F45*L$11)</f>
        <v>1237.2</v>
      </c>
      <c r="M45" s="174">
        <f>INDEX('Ultima mCF Table'!$B$2:$D$92,MATCH('Ultima (Primo)'!$D$6,'Ultima mCF Table'!$A$2:$A$92,0),MATCH('Ultima (Primo)'!$E45,'Ultima mCF Table'!$B$1:$D$1,0))*($F45*M$11)</f>
        <v>1443.3999999999999</v>
      </c>
      <c r="N45" s="174">
        <f>INDEX('Ultima mCF Table'!$B$2:$D$92,MATCH('Ultima (Primo)'!$D$6,'Ultima mCF Table'!$A$2:$A$92,0),MATCH('Ultima (Primo)'!$E45,'Ultima mCF Table'!$B$1:$D$1,0))*($F45*N$11)</f>
        <v>1649.6000000000001</v>
      </c>
      <c r="O45" s="174">
        <f>INDEX('Ultima mCF Table'!$B$2:$D$92,MATCH('Ultima (Primo)'!$D$6,'Ultima mCF Table'!$A$2:$A$92,0),MATCH('Ultima (Primo)'!$E45,'Ultima mCF Table'!$B$1:$D$1,0))*($F45*O$11)</f>
        <v>1855.8</v>
      </c>
      <c r="P45" s="176"/>
    </row>
    <row r="46" spans="1:16" x14ac:dyDescent="0.2">
      <c r="A46" s="351">
        <v>4</v>
      </c>
      <c r="B46" s="351">
        <v>300</v>
      </c>
      <c r="C46" s="351">
        <v>700</v>
      </c>
      <c r="D46" s="351" t="s">
        <v>185</v>
      </c>
      <c r="E46" s="351" t="s">
        <v>71</v>
      </c>
      <c r="F46" s="352">
        <v>1031</v>
      </c>
      <c r="G46" s="353"/>
      <c r="H46" s="173"/>
      <c r="I46" s="174">
        <f>INDEX('Ultima mCF Table'!$B$2:$D$92,MATCH('Ultima (Primo)'!$D$6,'Ultima mCF Table'!$A$2:$A$92,0),MATCH('Ultima (Primo)'!$E46,'Ultima mCF Table'!$B$1:$D$1,0))*($F46*I$11)</f>
        <v>618.6</v>
      </c>
      <c r="J46" s="174">
        <f>INDEX('Ultima mCF Table'!$B$2:$D$92,MATCH('Ultima (Primo)'!$D$6,'Ultima mCF Table'!$A$2:$A$92,0),MATCH('Ultima (Primo)'!$E46,'Ultima mCF Table'!$B$1:$D$1,0))*($F46*J$11)</f>
        <v>824.80000000000007</v>
      </c>
      <c r="K46" s="174">
        <f>INDEX('Ultima mCF Table'!$B$2:$D$92,MATCH('Ultima (Primo)'!$D$6,'Ultima mCF Table'!$A$2:$A$92,0),MATCH('Ultima (Primo)'!$E46,'Ultima mCF Table'!$B$1:$D$1,0))*($F46*K$11)</f>
        <v>1031</v>
      </c>
      <c r="L46" s="174">
        <f>INDEX('Ultima mCF Table'!$B$2:$D$92,MATCH('Ultima (Primo)'!$D$6,'Ultima mCF Table'!$A$2:$A$92,0),MATCH('Ultima (Primo)'!$E46,'Ultima mCF Table'!$B$1:$D$1,0))*($F46*L$11)</f>
        <v>1237.2</v>
      </c>
      <c r="M46" s="174">
        <f>INDEX('Ultima mCF Table'!$B$2:$D$92,MATCH('Ultima (Primo)'!$D$6,'Ultima mCF Table'!$A$2:$A$92,0),MATCH('Ultima (Primo)'!$E46,'Ultima mCF Table'!$B$1:$D$1,0))*($F46*M$11)</f>
        <v>1443.3999999999999</v>
      </c>
      <c r="N46" s="174">
        <f>INDEX('Ultima mCF Table'!$B$2:$D$92,MATCH('Ultima (Primo)'!$D$6,'Ultima mCF Table'!$A$2:$A$92,0),MATCH('Ultima (Primo)'!$E46,'Ultima mCF Table'!$B$1:$D$1,0))*($F46*N$11)</f>
        <v>1649.6000000000001</v>
      </c>
      <c r="O46" s="174">
        <f>INDEX('Ultima mCF Table'!$B$2:$D$92,MATCH('Ultima (Primo)'!$D$6,'Ultima mCF Table'!$A$2:$A$92,0),MATCH('Ultima (Primo)'!$E46,'Ultima mCF Table'!$B$1:$D$1,0))*($F46*O$11)</f>
        <v>1855.8</v>
      </c>
      <c r="P46" s="176"/>
    </row>
    <row r="47" spans="1:16" x14ac:dyDescent="0.2">
      <c r="A47" s="351">
        <v>4</v>
      </c>
      <c r="B47" s="351">
        <v>400</v>
      </c>
      <c r="C47" s="351">
        <v>700</v>
      </c>
      <c r="D47" s="351" t="s">
        <v>185</v>
      </c>
      <c r="E47" s="351" t="s">
        <v>71</v>
      </c>
      <c r="F47" s="352">
        <v>1301</v>
      </c>
      <c r="G47" s="353"/>
      <c r="H47" s="177">
        <f>INDEX('Ultima mCF Table'!$B$2:$D$92,MATCH('Ultima (Primo)'!$D$6,'Ultima mCF Table'!$A$2:$A$92,0),MATCH('Ultima (Primo)'!$E47,'Ultima mCF Table'!$B$1:$D$1,0))*($F47*H$11)</f>
        <v>520.4</v>
      </c>
      <c r="I47" s="174">
        <f>INDEX('Ultima mCF Table'!$B$2:$D$92,MATCH('Ultima (Primo)'!$D$6,'Ultima mCF Table'!$A$2:$A$92,0),MATCH('Ultima (Primo)'!$E47,'Ultima mCF Table'!$B$1:$D$1,0))*($F47*I$11)</f>
        <v>780.6</v>
      </c>
      <c r="J47" s="174">
        <f>INDEX('Ultima mCF Table'!$B$2:$D$92,MATCH('Ultima (Primo)'!$D$6,'Ultima mCF Table'!$A$2:$A$92,0),MATCH('Ultima (Primo)'!$E47,'Ultima mCF Table'!$B$1:$D$1,0))*($F47*J$11)</f>
        <v>1040.8</v>
      </c>
      <c r="K47" s="174">
        <f>INDEX('Ultima mCF Table'!$B$2:$D$92,MATCH('Ultima (Primo)'!$D$6,'Ultima mCF Table'!$A$2:$A$92,0),MATCH('Ultima (Primo)'!$E47,'Ultima mCF Table'!$B$1:$D$1,0))*($F47*K$11)</f>
        <v>1301</v>
      </c>
      <c r="L47" s="174">
        <f>INDEX('Ultima mCF Table'!$B$2:$D$92,MATCH('Ultima (Primo)'!$D$6,'Ultima mCF Table'!$A$2:$A$92,0),MATCH('Ultima (Primo)'!$E47,'Ultima mCF Table'!$B$1:$D$1,0))*($F47*L$11)</f>
        <v>1561.2</v>
      </c>
      <c r="M47" s="174">
        <f>INDEX('Ultima mCF Table'!$B$2:$D$92,MATCH('Ultima (Primo)'!$D$6,'Ultima mCF Table'!$A$2:$A$92,0),MATCH('Ultima (Primo)'!$E47,'Ultima mCF Table'!$B$1:$D$1,0))*($F47*M$11)</f>
        <v>1821.3999999999999</v>
      </c>
      <c r="N47" s="174">
        <f>INDEX('Ultima mCF Table'!$B$2:$D$92,MATCH('Ultima (Primo)'!$D$6,'Ultima mCF Table'!$A$2:$A$92,0),MATCH('Ultima (Primo)'!$E47,'Ultima mCF Table'!$B$1:$D$1,0))*($F47*N$11)</f>
        <v>2081.6</v>
      </c>
      <c r="O47" s="174">
        <f>INDEX('Ultima mCF Table'!$B$2:$D$92,MATCH('Ultima (Primo)'!$D$6,'Ultima mCF Table'!$A$2:$A$92,0),MATCH('Ultima (Primo)'!$E47,'Ultima mCF Table'!$B$1:$D$1,0))*($F47*O$11)</f>
        <v>2341.8000000000002</v>
      </c>
      <c r="P47" s="178">
        <f>INDEX('Ultima mCF Table'!$B$2:$D$92,MATCH('Ultima (Primo)'!$D$6,'Ultima mCF Table'!$A$2:$A$92,0),MATCH('Ultima (Primo)'!$E47,'Ultima mCF Table'!$B$1:$D$1,0))*($F47*P$11)</f>
        <v>2602</v>
      </c>
    </row>
    <row r="48" spans="1:16" x14ac:dyDescent="0.2">
      <c r="A48" s="351">
        <v>4</v>
      </c>
      <c r="B48" s="351">
        <v>300</v>
      </c>
      <c r="C48" s="351">
        <v>770</v>
      </c>
      <c r="D48" s="351" t="s">
        <v>185</v>
      </c>
      <c r="E48" s="351" t="s">
        <v>71</v>
      </c>
      <c r="F48" s="352">
        <v>1031</v>
      </c>
      <c r="G48" s="353"/>
      <c r="H48" s="173"/>
      <c r="I48" s="174">
        <f>INDEX('Ultima mCF Table'!$B$2:$D$92,MATCH('Ultima (Primo)'!$D$6,'Ultima mCF Table'!$A$2:$A$92,0),MATCH('Ultima (Primo)'!$E48,'Ultima mCF Table'!$B$1:$D$1,0))*($F48*I$11)</f>
        <v>618.6</v>
      </c>
      <c r="J48" s="174">
        <f>INDEX('Ultima mCF Table'!$B$2:$D$92,MATCH('Ultima (Primo)'!$D$6,'Ultima mCF Table'!$A$2:$A$92,0),MATCH('Ultima (Primo)'!$E48,'Ultima mCF Table'!$B$1:$D$1,0))*($F48*J$11)</f>
        <v>824.80000000000007</v>
      </c>
      <c r="K48" s="174">
        <f>INDEX('Ultima mCF Table'!$B$2:$D$92,MATCH('Ultima (Primo)'!$D$6,'Ultima mCF Table'!$A$2:$A$92,0),MATCH('Ultima (Primo)'!$E48,'Ultima mCF Table'!$B$1:$D$1,0))*($F48*K$11)</f>
        <v>1031</v>
      </c>
      <c r="L48" s="174">
        <f>INDEX('Ultima mCF Table'!$B$2:$D$92,MATCH('Ultima (Primo)'!$D$6,'Ultima mCF Table'!$A$2:$A$92,0),MATCH('Ultima (Primo)'!$E48,'Ultima mCF Table'!$B$1:$D$1,0))*($F48*L$11)</f>
        <v>1237.2</v>
      </c>
      <c r="M48" s="174">
        <f>INDEX('Ultima mCF Table'!$B$2:$D$92,MATCH('Ultima (Primo)'!$D$6,'Ultima mCF Table'!$A$2:$A$92,0),MATCH('Ultima (Primo)'!$E48,'Ultima mCF Table'!$B$1:$D$1,0))*($F48*M$11)</f>
        <v>1443.3999999999999</v>
      </c>
      <c r="N48" s="174">
        <f>INDEX('Ultima mCF Table'!$B$2:$D$92,MATCH('Ultima (Primo)'!$D$6,'Ultima mCF Table'!$A$2:$A$92,0),MATCH('Ultima (Primo)'!$E48,'Ultima mCF Table'!$B$1:$D$1,0))*($F48*N$11)</f>
        <v>1649.6000000000001</v>
      </c>
      <c r="O48" s="174">
        <f>INDEX('Ultima mCF Table'!$B$2:$D$92,MATCH('Ultima (Primo)'!$D$6,'Ultima mCF Table'!$A$2:$A$92,0),MATCH('Ultima (Primo)'!$E48,'Ultima mCF Table'!$B$1:$D$1,0))*($F48*O$11)</f>
        <v>1855.8</v>
      </c>
      <c r="P48" s="176"/>
    </row>
    <row r="49" spans="1:16" x14ac:dyDescent="0.2">
      <c r="A49" s="351">
        <v>4</v>
      </c>
      <c r="B49" s="351">
        <v>400</v>
      </c>
      <c r="C49" s="351">
        <v>770</v>
      </c>
      <c r="D49" s="351" t="s">
        <v>185</v>
      </c>
      <c r="E49" s="351" t="s">
        <v>71</v>
      </c>
      <c r="F49" s="352">
        <v>1301</v>
      </c>
      <c r="G49" s="353"/>
      <c r="H49" s="177">
        <f>INDEX('Ultima mCF Table'!$B$2:$D$92,MATCH('Ultima (Primo)'!$D$6,'Ultima mCF Table'!$A$2:$A$92,0),MATCH('Ultima (Primo)'!$E49,'Ultima mCF Table'!$B$1:$D$1,0))*($F49*H$11)</f>
        <v>520.4</v>
      </c>
      <c r="I49" s="174">
        <f>INDEX('Ultima mCF Table'!$B$2:$D$92,MATCH('Ultima (Primo)'!$D$6,'Ultima mCF Table'!$A$2:$A$92,0),MATCH('Ultima (Primo)'!$E49,'Ultima mCF Table'!$B$1:$D$1,0))*($F49*I$11)</f>
        <v>780.6</v>
      </c>
      <c r="J49" s="174">
        <f>INDEX('Ultima mCF Table'!$B$2:$D$92,MATCH('Ultima (Primo)'!$D$6,'Ultima mCF Table'!$A$2:$A$92,0),MATCH('Ultima (Primo)'!$E49,'Ultima mCF Table'!$B$1:$D$1,0))*($F49*J$11)</f>
        <v>1040.8</v>
      </c>
      <c r="K49" s="174">
        <f>INDEX('Ultima mCF Table'!$B$2:$D$92,MATCH('Ultima (Primo)'!$D$6,'Ultima mCF Table'!$A$2:$A$92,0),MATCH('Ultima (Primo)'!$E49,'Ultima mCF Table'!$B$1:$D$1,0))*($F49*K$11)</f>
        <v>1301</v>
      </c>
      <c r="L49" s="174">
        <f>INDEX('Ultima mCF Table'!$B$2:$D$92,MATCH('Ultima (Primo)'!$D$6,'Ultima mCF Table'!$A$2:$A$92,0),MATCH('Ultima (Primo)'!$E49,'Ultima mCF Table'!$B$1:$D$1,0))*($F49*L$11)</f>
        <v>1561.2</v>
      </c>
      <c r="M49" s="174">
        <f>INDEX('Ultima mCF Table'!$B$2:$D$92,MATCH('Ultima (Primo)'!$D$6,'Ultima mCF Table'!$A$2:$A$92,0),MATCH('Ultima (Primo)'!$E49,'Ultima mCF Table'!$B$1:$D$1,0))*($F49*M$11)</f>
        <v>1821.3999999999999</v>
      </c>
      <c r="N49" s="174">
        <f>INDEX('Ultima mCF Table'!$B$2:$D$92,MATCH('Ultima (Primo)'!$D$6,'Ultima mCF Table'!$A$2:$A$92,0),MATCH('Ultima (Primo)'!$E49,'Ultima mCF Table'!$B$1:$D$1,0))*($F49*N$11)</f>
        <v>2081.6</v>
      </c>
      <c r="O49" s="174">
        <f>INDEX('Ultima mCF Table'!$B$2:$D$92,MATCH('Ultima (Primo)'!$D$6,'Ultima mCF Table'!$A$2:$A$92,0),MATCH('Ultima (Primo)'!$E49,'Ultima mCF Table'!$B$1:$D$1,0))*($F49*O$11)</f>
        <v>2341.8000000000002</v>
      </c>
      <c r="P49" s="178">
        <f>INDEX('Ultima mCF Table'!$B$2:$D$92,MATCH('Ultima (Primo)'!$D$6,'Ultima mCF Table'!$A$2:$A$92,0),MATCH('Ultima (Primo)'!$E49,'Ultima mCF Table'!$B$1:$D$1,0))*($F49*P$11)</f>
        <v>2602</v>
      </c>
    </row>
    <row r="50" spans="1:16" x14ac:dyDescent="0.2">
      <c r="A50" s="351">
        <v>4</v>
      </c>
      <c r="B50" s="351">
        <v>300</v>
      </c>
      <c r="C50" s="351">
        <v>840</v>
      </c>
      <c r="D50" s="351" t="s">
        <v>185</v>
      </c>
      <c r="E50" s="351" t="s">
        <v>71</v>
      </c>
      <c r="F50" s="352">
        <v>1031</v>
      </c>
      <c r="G50" s="353"/>
      <c r="H50" s="173"/>
      <c r="I50" s="174">
        <f>INDEX('Ultima mCF Table'!$B$2:$D$92,MATCH('Ultima (Primo)'!$D$6,'Ultima mCF Table'!$A$2:$A$92,0),MATCH('Ultima (Primo)'!$E50,'Ultima mCF Table'!$B$1:$D$1,0))*($F50*I$11)</f>
        <v>618.6</v>
      </c>
      <c r="J50" s="174">
        <f>INDEX('Ultima mCF Table'!$B$2:$D$92,MATCH('Ultima (Primo)'!$D$6,'Ultima mCF Table'!$A$2:$A$92,0),MATCH('Ultima (Primo)'!$E50,'Ultima mCF Table'!$B$1:$D$1,0))*($F50*J$11)</f>
        <v>824.80000000000007</v>
      </c>
      <c r="K50" s="174">
        <f>INDEX('Ultima mCF Table'!$B$2:$D$92,MATCH('Ultima (Primo)'!$D$6,'Ultima mCF Table'!$A$2:$A$92,0),MATCH('Ultima (Primo)'!$E50,'Ultima mCF Table'!$B$1:$D$1,0))*($F50*K$11)</f>
        <v>1031</v>
      </c>
      <c r="L50" s="174">
        <f>INDEX('Ultima mCF Table'!$B$2:$D$92,MATCH('Ultima (Primo)'!$D$6,'Ultima mCF Table'!$A$2:$A$92,0),MATCH('Ultima (Primo)'!$E50,'Ultima mCF Table'!$B$1:$D$1,0))*($F50*L$11)</f>
        <v>1237.2</v>
      </c>
      <c r="M50" s="174">
        <f>INDEX('Ultima mCF Table'!$B$2:$D$92,MATCH('Ultima (Primo)'!$D$6,'Ultima mCF Table'!$A$2:$A$92,0),MATCH('Ultima (Primo)'!$E50,'Ultima mCF Table'!$B$1:$D$1,0))*($F50*M$11)</f>
        <v>1443.3999999999999</v>
      </c>
      <c r="N50" s="174">
        <f>INDEX('Ultima mCF Table'!$B$2:$D$92,MATCH('Ultima (Primo)'!$D$6,'Ultima mCF Table'!$A$2:$A$92,0),MATCH('Ultima (Primo)'!$E50,'Ultima mCF Table'!$B$1:$D$1,0))*($F50*N$11)</f>
        <v>1649.6000000000001</v>
      </c>
      <c r="O50" s="174">
        <f>INDEX('Ultima mCF Table'!$B$2:$D$92,MATCH('Ultima (Primo)'!$D$6,'Ultima mCF Table'!$A$2:$A$92,0),MATCH('Ultima (Primo)'!$E50,'Ultima mCF Table'!$B$1:$D$1,0))*($F50*O$11)</f>
        <v>1855.8</v>
      </c>
      <c r="P50" s="176"/>
    </row>
    <row r="51" spans="1:16" ht="15" thickBot="1" x14ac:dyDescent="0.25">
      <c r="A51" s="351">
        <v>4</v>
      </c>
      <c r="B51" s="351">
        <v>400</v>
      </c>
      <c r="C51" s="351">
        <v>840</v>
      </c>
      <c r="D51" s="351" t="s">
        <v>185</v>
      </c>
      <c r="E51" s="351" t="s">
        <v>71</v>
      </c>
      <c r="F51" s="352">
        <v>1301</v>
      </c>
      <c r="G51" s="353"/>
      <c r="H51" s="179">
        <f>INDEX('Ultima mCF Table'!$B$2:$D$92,MATCH('Ultima (Primo)'!$D$6,'Ultima mCF Table'!$A$2:$A$92,0),MATCH('Ultima (Primo)'!$E51,'Ultima mCF Table'!$B$1:$D$1,0))*($F51*H$11)</f>
        <v>520.4</v>
      </c>
      <c r="I51" s="180">
        <f>INDEX('Ultima mCF Table'!$B$2:$D$92,MATCH('Ultima (Primo)'!$D$6,'Ultima mCF Table'!$A$2:$A$92,0),MATCH('Ultima (Primo)'!$E51,'Ultima mCF Table'!$B$1:$D$1,0))*($F51*I$11)</f>
        <v>780.6</v>
      </c>
      <c r="J51" s="180">
        <f>INDEX('Ultima mCF Table'!$B$2:$D$92,MATCH('Ultima (Primo)'!$D$6,'Ultima mCF Table'!$A$2:$A$92,0),MATCH('Ultima (Primo)'!$E51,'Ultima mCF Table'!$B$1:$D$1,0))*($F51*J$11)</f>
        <v>1040.8</v>
      </c>
      <c r="K51" s="180">
        <f>INDEX('Ultima mCF Table'!$B$2:$D$92,MATCH('Ultima (Primo)'!$D$6,'Ultima mCF Table'!$A$2:$A$92,0),MATCH('Ultima (Primo)'!$E51,'Ultima mCF Table'!$B$1:$D$1,0))*($F51*K$11)</f>
        <v>1301</v>
      </c>
      <c r="L51" s="180">
        <f>INDEX('Ultima mCF Table'!$B$2:$D$92,MATCH('Ultima (Primo)'!$D$6,'Ultima mCF Table'!$A$2:$A$92,0),MATCH('Ultima (Primo)'!$E51,'Ultima mCF Table'!$B$1:$D$1,0))*($F51*L$11)</f>
        <v>1561.2</v>
      </c>
      <c r="M51" s="180">
        <f>INDEX('Ultima mCF Table'!$B$2:$D$92,MATCH('Ultima (Primo)'!$D$6,'Ultima mCF Table'!$A$2:$A$92,0),MATCH('Ultima (Primo)'!$E51,'Ultima mCF Table'!$B$1:$D$1,0))*($F51*M$11)</f>
        <v>1821.3999999999999</v>
      </c>
      <c r="N51" s="180">
        <f>INDEX('Ultima mCF Table'!$B$2:$D$92,MATCH('Ultima (Primo)'!$D$6,'Ultima mCF Table'!$A$2:$A$92,0),MATCH('Ultima (Primo)'!$E51,'Ultima mCF Table'!$B$1:$D$1,0))*($F51*N$11)</f>
        <v>2081.6</v>
      </c>
      <c r="O51" s="180">
        <f>INDEX('Ultima mCF Table'!$B$2:$D$92,MATCH('Ultima (Primo)'!$D$6,'Ultima mCF Table'!$A$2:$A$92,0),MATCH('Ultima (Primo)'!$E51,'Ultima mCF Table'!$B$1:$D$1,0))*($F51*O$11)</f>
        <v>2341.8000000000002</v>
      </c>
      <c r="P51" s="240">
        <f>INDEX('Ultima mCF Table'!$B$2:$D$92,MATCH('Ultima (Primo)'!$D$6,'Ultima mCF Table'!$A$2:$A$92,0),MATCH('Ultima (Primo)'!$E51,'Ultima mCF Table'!$B$1:$D$1,0))*($F51*P$11)</f>
        <v>2602</v>
      </c>
    </row>
    <row r="52" spans="1:16" x14ac:dyDescent="0.2">
      <c r="A52" s="348">
        <v>6</v>
      </c>
      <c r="B52" s="348">
        <v>300</v>
      </c>
      <c r="C52" s="348">
        <v>585</v>
      </c>
      <c r="D52" s="348" t="s">
        <v>184</v>
      </c>
      <c r="E52" s="348" t="s">
        <v>71</v>
      </c>
      <c r="F52" s="349">
        <v>522</v>
      </c>
      <c r="G52" s="350"/>
      <c r="H52" s="228"/>
      <c r="I52" s="171">
        <f>INDEX('Ultima mCF Table'!$B$2:$D$92,MATCH('Ultima (Primo)'!$D$6,'Ultima mCF Table'!$A$2:$A$92,0),MATCH('Ultima (Primo)'!$E52,'Ultima mCF Table'!$B$1:$D$1,0))*($F52*I$11)</f>
        <v>313.2</v>
      </c>
      <c r="J52" s="170"/>
      <c r="K52" s="171">
        <f>INDEX('Ultima mCF Table'!$B$2:$D$92,MATCH('Ultima (Primo)'!$D$6,'Ultima mCF Table'!$A$2:$A$92,0),MATCH('Ultima (Primo)'!$E52,'Ultima mCF Table'!$B$1:$D$1,0))*($F52*K$11)</f>
        <v>522</v>
      </c>
      <c r="L52" s="170"/>
      <c r="M52" s="171">
        <f>INDEX('Ultima mCF Table'!$B$2:$D$92,MATCH('Ultima (Primo)'!$D$6,'Ultima mCF Table'!$A$2:$A$92,0),MATCH('Ultima (Primo)'!$E52,'Ultima mCF Table'!$B$1:$D$1,0))*($F52*M$11)</f>
        <v>730.8</v>
      </c>
      <c r="N52" s="170"/>
      <c r="O52" s="171">
        <f>INDEX('Ultima mCF Table'!$B$2:$D$92,MATCH('Ultima (Primo)'!$D$6,'Ultima mCF Table'!$A$2:$A$92,0),MATCH('Ultima (Primo)'!$E52,'Ultima mCF Table'!$B$1:$D$1,0))*($F52*O$11)</f>
        <v>939.6</v>
      </c>
      <c r="P52" s="229"/>
    </row>
    <row r="53" spans="1:16" x14ac:dyDescent="0.2">
      <c r="A53" s="351">
        <v>6</v>
      </c>
      <c r="B53" s="351">
        <v>300</v>
      </c>
      <c r="C53" s="351">
        <v>655</v>
      </c>
      <c r="D53" s="351" t="s">
        <v>184</v>
      </c>
      <c r="E53" s="351" t="s">
        <v>71</v>
      </c>
      <c r="F53" s="352">
        <v>522</v>
      </c>
      <c r="G53" s="353"/>
      <c r="H53" s="173"/>
      <c r="I53" s="174">
        <f>INDEX('Ultima mCF Table'!$B$2:$D$92,MATCH('Ultima (Primo)'!$D$6,'Ultima mCF Table'!$A$2:$A$92,0),MATCH('Ultima (Primo)'!$E53,'Ultima mCF Table'!$B$1:$D$1,0))*($F53*I$11)</f>
        <v>313.2</v>
      </c>
      <c r="J53" s="175"/>
      <c r="K53" s="174">
        <f>INDEX('Ultima mCF Table'!$B$2:$D$92,MATCH('Ultima (Primo)'!$D$6,'Ultima mCF Table'!$A$2:$A$92,0),MATCH('Ultima (Primo)'!$E53,'Ultima mCF Table'!$B$1:$D$1,0))*($F53*K$11)</f>
        <v>522</v>
      </c>
      <c r="L53" s="175"/>
      <c r="M53" s="174">
        <f>INDEX('Ultima mCF Table'!$B$2:$D$92,MATCH('Ultima (Primo)'!$D$6,'Ultima mCF Table'!$A$2:$A$92,0),MATCH('Ultima (Primo)'!$E53,'Ultima mCF Table'!$B$1:$D$1,0))*($F53*M$11)</f>
        <v>730.8</v>
      </c>
      <c r="N53" s="175"/>
      <c r="O53" s="174">
        <f>INDEX('Ultima mCF Table'!$B$2:$D$92,MATCH('Ultima (Primo)'!$D$6,'Ultima mCF Table'!$A$2:$A$92,0),MATCH('Ultima (Primo)'!$E53,'Ultima mCF Table'!$B$1:$D$1,0))*($F53*O$11)</f>
        <v>939.6</v>
      </c>
      <c r="P53" s="176"/>
    </row>
    <row r="54" spans="1:16" x14ac:dyDescent="0.2">
      <c r="A54" s="351">
        <v>6</v>
      </c>
      <c r="B54" s="351">
        <v>400</v>
      </c>
      <c r="C54" s="351">
        <v>655</v>
      </c>
      <c r="D54" s="351" t="s">
        <v>184</v>
      </c>
      <c r="E54" s="351" t="s">
        <v>71</v>
      </c>
      <c r="F54" s="352">
        <v>678</v>
      </c>
      <c r="G54" s="353"/>
      <c r="H54" s="173"/>
      <c r="I54" s="174">
        <f>INDEX('Ultima mCF Table'!$B$2:$D$92,MATCH('Ultima (Primo)'!$D$6,'Ultima mCF Table'!$A$2:$A$92,0),MATCH('Ultima (Primo)'!$E54,'Ultima mCF Table'!$B$1:$D$1,0))*($F54*I$11)</f>
        <v>406.8</v>
      </c>
      <c r="J54" s="174">
        <f>INDEX('Ultima mCF Table'!$B$2:$D$92,MATCH('Ultima (Primo)'!$D$6,'Ultima mCF Table'!$A$2:$A$92,0),MATCH('Ultima (Primo)'!$E54,'Ultima mCF Table'!$B$1:$D$1,0))*($F54*J$11)</f>
        <v>542.4</v>
      </c>
      <c r="K54" s="174">
        <f>INDEX('Ultima mCF Table'!$B$2:$D$92,MATCH('Ultima (Primo)'!$D$6,'Ultima mCF Table'!$A$2:$A$92,0),MATCH('Ultima (Primo)'!$E54,'Ultima mCF Table'!$B$1:$D$1,0))*($F54*K$11)</f>
        <v>678</v>
      </c>
      <c r="L54" s="174">
        <f>INDEX('Ultima mCF Table'!$B$2:$D$92,MATCH('Ultima (Primo)'!$D$6,'Ultima mCF Table'!$A$2:$A$92,0),MATCH('Ultima (Primo)'!$E54,'Ultima mCF Table'!$B$1:$D$1,0))*($F54*L$11)</f>
        <v>813.6</v>
      </c>
      <c r="M54" s="174">
        <f>INDEX('Ultima mCF Table'!$B$2:$D$92,MATCH('Ultima (Primo)'!$D$6,'Ultima mCF Table'!$A$2:$A$92,0),MATCH('Ultima (Primo)'!$E54,'Ultima mCF Table'!$B$1:$D$1,0))*($F54*M$11)</f>
        <v>949.19999999999993</v>
      </c>
      <c r="N54" s="174">
        <f>INDEX('Ultima mCF Table'!$B$2:$D$92,MATCH('Ultima (Primo)'!$D$6,'Ultima mCF Table'!$A$2:$A$92,0),MATCH('Ultima (Primo)'!$E54,'Ultima mCF Table'!$B$1:$D$1,0))*($F54*N$11)</f>
        <v>1084.8</v>
      </c>
      <c r="O54" s="174">
        <f>INDEX('Ultima mCF Table'!$B$2:$D$92,MATCH('Ultima (Primo)'!$D$6,'Ultima mCF Table'!$A$2:$A$92,0),MATCH('Ultima (Primo)'!$E54,'Ultima mCF Table'!$B$1:$D$1,0))*($F54*O$11)</f>
        <v>1220.4000000000001</v>
      </c>
      <c r="P54" s="176"/>
    </row>
    <row r="55" spans="1:16" x14ac:dyDescent="0.2">
      <c r="A55" s="351">
        <v>6</v>
      </c>
      <c r="B55" s="351">
        <v>300</v>
      </c>
      <c r="C55" s="351">
        <v>795</v>
      </c>
      <c r="D55" s="351" t="s">
        <v>184</v>
      </c>
      <c r="E55" s="351" t="s">
        <v>71</v>
      </c>
      <c r="F55" s="352">
        <v>522</v>
      </c>
      <c r="G55" s="353"/>
      <c r="H55" s="173"/>
      <c r="I55" s="174">
        <f>INDEX('Ultima mCF Table'!$B$2:$D$92,MATCH('Ultima (Primo)'!$D$6,'Ultima mCF Table'!$A$2:$A$92,0),MATCH('Ultima (Primo)'!$E55,'Ultima mCF Table'!$B$1:$D$1,0))*($F55*I$11)</f>
        <v>313.2</v>
      </c>
      <c r="J55" s="175"/>
      <c r="K55" s="174">
        <f>INDEX('Ultima mCF Table'!$B$2:$D$92,MATCH('Ultima (Primo)'!$D$6,'Ultima mCF Table'!$A$2:$A$92,0),MATCH('Ultima (Primo)'!$E55,'Ultima mCF Table'!$B$1:$D$1,0))*($F55*K$11)</f>
        <v>522</v>
      </c>
      <c r="L55" s="175"/>
      <c r="M55" s="174">
        <f>INDEX('Ultima mCF Table'!$B$2:$D$92,MATCH('Ultima (Primo)'!$D$6,'Ultima mCF Table'!$A$2:$A$92,0),MATCH('Ultima (Primo)'!$E55,'Ultima mCF Table'!$B$1:$D$1,0))*($F55*M$11)</f>
        <v>730.8</v>
      </c>
      <c r="N55" s="175"/>
      <c r="O55" s="174">
        <f>INDEX('Ultima mCF Table'!$B$2:$D$92,MATCH('Ultima (Primo)'!$D$6,'Ultima mCF Table'!$A$2:$A$92,0),MATCH('Ultima (Primo)'!$E55,'Ultima mCF Table'!$B$1:$D$1,0))*($F55*O$11)</f>
        <v>939.6</v>
      </c>
      <c r="P55" s="176"/>
    </row>
    <row r="56" spans="1:16" x14ac:dyDescent="0.2">
      <c r="A56" s="351">
        <v>6</v>
      </c>
      <c r="B56" s="351">
        <v>400</v>
      </c>
      <c r="C56" s="351">
        <v>795</v>
      </c>
      <c r="D56" s="351" t="s">
        <v>184</v>
      </c>
      <c r="E56" s="351" t="s">
        <v>71</v>
      </c>
      <c r="F56" s="352">
        <v>678</v>
      </c>
      <c r="G56" s="353"/>
      <c r="H56" s="173"/>
      <c r="I56" s="174">
        <f>INDEX('Ultima mCF Table'!$B$2:$D$92,MATCH('Ultima (Primo)'!$D$6,'Ultima mCF Table'!$A$2:$A$92,0),MATCH('Ultima (Primo)'!$E56,'Ultima mCF Table'!$B$1:$D$1,0))*($F56*I$11)</f>
        <v>406.8</v>
      </c>
      <c r="J56" s="174">
        <f>INDEX('Ultima mCF Table'!$B$2:$D$92,MATCH('Ultima (Primo)'!$D$6,'Ultima mCF Table'!$A$2:$A$92,0),MATCH('Ultima (Primo)'!$E56,'Ultima mCF Table'!$B$1:$D$1,0))*($F56*J$11)</f>
        <v>542.4</v>
      </c>
      <c r="K56" s="174">
        <f>INDEX('Ultima mCF Table'!$B$2:$D$92,MATCH('Ultima (Primo)'!$D$6,'Ultima mCF Table'!$A$2:$A$92,0),MATCH('Ultima (Primo)'!$E56,'Ultima mCF Table'!$B$1:$D$1,0))*($F56*K$11)</f>
        <v>678</v>
      </c>
      <c r="L56" s="174">
        <f>INDEX('Ultima mCF Table'!$B$2:$D$92,MATCH('Ultima (Primo)'!$D$6,'Ultima mCF Table'!$A$2:$A$92,0),MATCH('Ultima (Primo)'!$E56,'Ultima mCF Table'!$B$1:$D$1,0))*($F56*L$11)</f>
        <v>813.6</v>
      </c>
      <c r="M56" s="174">
        <f>INDEX('Ultima mCF Table'!$B$2:$D$92,MATCH('Ultima (Primo)'!$D$6,'Ultima mCF Table'!$A$2:$A$92,0),MATCH('Ultima (Primo)'!$E56,'Ultima mCF Table'!$B$1:$D$1,0))*($F56*M$11)</f>
        <v>949.19999999999993</v>
      </c>
      <c r="N56" s="174">
        <f>INDEX('Ultima mCF Table'!$B$2:$D$92,MATCH('Ultima (Primo)'!$D$6,'Ultima mCF Table'!$A$2:$A$92,0),MATCH('Ultima (Primo)'!$E56,'Ultima mCF Table'!$B$1:$D$1,0))*($F56*N$11)</f>
        <v>1084.8</v>
      </c>
      <c r="O56" s="174">
        <f>INDEX('Ultima mCF Table'!$B$2:$D$92,MATCH('Ultima (Primo)'!$D$6,'Ultima mCF Table'!$A$2:$A$92,0),MATCH('Ultima (Primo)'!$E56,'Ultima mCF Table'!$B$1:$D$1,0))*($F56*O$11)</f>
        <v>1220.4000000000001</v>
      </c>
      <c r="P56" s="176"/>
    </row>
    <row r="57" spans="1:16" x14ac:dyDescent="0.2">
      <c r="A57" s="351">
        <v>6</v>
      </c>
      <c r="B57" s="351">
        <v>300</v>
      </c>
      <c r="C57" s="351">
        <v>865</v>
      </c>
      <c r="D57" s="351" t="s">
        <v>184</v>
      </c>
      <c r="E57" s="351" t="s">
        <v>71</v>
      </c>
      <c r="F57" s="352">
        <v>522</v>
      </c>
      <c r="G57" s="353"/>
      <c r="H57" s="173"/>
      <c r="I57" s="174">
        <f>INDEX('Ultima mCF Table'!$B$2:$D$92,MATCH('Ultima (Primo)'!$D$6,'Ultima mCF Table'!$A$2:$A$92,0),MATCH('Ultima (Primo)'!$E57,'Ultima mCF Table'!$B$1:$D$1,0))*($F57*I$11)</f>
        <v>313.2</v>
      </c>
      <c r="J57" s="175"/>
      <c r="K57" s="174">
        <f>INDEX('Ultima mCF Table'!$B$2:$D$92,MATCH('Ultima (Primo)'!$D$6,'Ultima mCF Table'!$A$2:$A$92,0),MATCH('Ultima (Primo)'!$E57,'Ultima mCF Table'!$B$1:$D$1,0))*($F57*K$11)</f>
        <v>522</v>
      </c>
      <c r="L57" s="175"/>
      <c r="M57" s="174">
        <f>INDEX('Ultima mCF Table'!$B$2:$D$92,MATCH('Ultima (Primo)'!$D$6,'Ultima mCF Table'!$A$2:$A$92,0),MATCH('Ultima (Primo)'!$E57,'Ultima mCF Table'!$B$1:$D$1,0))*($F57*M$11)</f>
        <v>730.8</v>
      </c>
      <c r="N57" s="175"/>
      <c r="O57" s="174">
        <f>INDEX('Ultima mCF Table'!$B$2:$D$92,MATCH('Ultima (Primo)'!$D$6,'Ultima mCF Table'!$A$2:$A$92,0),MATCH('Ultima (Primo)'!$E57,'Ultima mCF Table'!$B$1:$D$1,0))*($F57*O$11)</f>
        <v>939.6</v>
      </c>
      <c r="P57" s="176"/>
    </row>
    <row r="58" spans="1:16" x14ac:dyDescent="0.2">
      <c r="A58" s="351">
        <v>6</v>
      </c>
      <c r="B58" s="351">
        <v>400</v>
      </c>
      <c r="C58" s="351">
        <v>865</v>
      </c>
      <c r="D58" s="351" t="s">
        <v>184</v>
      </c>
      <c r="E58" s="351" t="s">
        <v>71</v>
      </c>
      <c r="F58" s="352">
        <v>678</v>
      </c>
      <c r="G58" s="353"/>
      <c r="H58" s="173"/>
      <c r="I58" s="174">
        <f>INDEX('Ultima mCF Table'!$B$2:$D$92,MATCH('Ultima (Primo)'!$D$6,'Ultima mCF Table'!$A$2:$A$92,0),MATCH('Ultima (Primo)'!$E58,'Ultima mCF Table'!$B$1:$D$1,0))*($F58*I$11)</f>
        <v>406.8</v>
      </c>
      <c r="J58" s="174">
        <f>INDEX('Ultima mCF Table'!$B$2:$D$92,MATCH('Ultima (Primo)'!$D$6,'Ultima mCF Table'!$A$2:$A$92,0),MATCH('Ultima (Primo)'!$E58,'Ultima mCF Table'!$B$1:$D$1,0))*($F58*J$11)</f>
        <v>542.4</v>
      </c>
      <c r="K58" s="174">
        <f>INDEX('Ultima mCF Table'!$B$2:$D$92,MATCH('Ultima (Primo)'!$D$6,'Ultima mCF Table'!$A$2:$A$92,0),MATCH('Ultima (Primo)'!$E58,'Ultima mCF Table'!$B$1:$D$1,0))*($F58*K$11)</f>
        <v>678</v>
      </c>
      <c r="L58" s="174">
        <f>INDEX('Ultima mCF Table'!$B$2:$D$92,MATCH('Ultima (Primo)'!$D$6,'Ultima mCF Table'!$A$2:$A$92,0),MATCH('Ultima (Primo)'!$E58,'Ultima mCF Table'!$B$1:$D$1,0))*($F58*L$11)</f>
        <v>813.6</v>
      </c>
      <c r="M58" s="174">
        <f>INDEX('Ultima mCF Table'!$B$2:$D$92,MATCH('Ultima (Primo)'!$D$6,'Ultima mCF Table'!$A$2:$A$92,0),MATCH('Ultima (Primo)'!$E58,'Ultima mCF Table'!$B$1:$D$1,0))*($F58*M$11)</f>
        <v>949.19999999999993</v>
      </c>
      <c r="N58" s="174">
        <f>INDEX('Ultima mCF Table'!$B$2:$D$92,MATCH('Ultima (Primo)'!$D$6,'Ultima mCF Table'!$A$2:$A$92,0),MATCH('Ultima (Primo)'!$E58,'Ultima mCF Table'!$B$1:$D$1,0))*($F58*N$11)</f>
        <v>1084.8</v>
      </c>
      <c r="O58" s="174">
        <f>INDEX('Ultima mCF Table'!$B$2:$D$92,MATCH('Ultima (Primo)'!$D$6,'Ultima mCF Table'!$A$2:$A$92,0),MATCH('Ultima (Primo)'!$E58,'Ultima mCF Table'!$B$1:$D$1,0))*($F58*O$11)</f>
        <v>1220.4000000000001</v>
      </c>
      <c r="P58" s="176"/>
    </row>
    <row r="59" spans="1:16" x14ac:dyDescent="0.2">
      <c r="A59" s="351">
        <v>6</v>
      </c>
      <c r="B59" s="351">
        <v>600</v>
      </c>
      <c r="C59" s="351">
        <v>865</v>
      </c>
      <c r="D59" s="351" t="s">
        <v>184</v>
      </c>
      <c r="E59" s="351" t="s">
        <v>71</v>
      </c>
      <c r="F59" s="352">
        <v>958</v>
      </c>
      <c r="G59" s="353"/>
      <c r="H59" s="177">
        <f>INDEX('Ultima mCF Table'!$B$2:$D$92,MATCH('Ultima (Primo)'!$D$6,'Ultima mCF Table'!$A$2:$A$92,0),MATCH('Ultima (Primo)'!$E59,'Ultima mCF Table'!$B$1:$D$1,0))*($F59*H$11)</f>
        <v>383.20000000000005</v>
      </c>
      <c r="I59" s="174">
        <f>INDEX('Ultima mCF Table'!$B$2:$D$92,MATCH('Ultima (Primo)'!$D$6,'Ultima mCF Table'!$A$2:$A$92,0),MATCH('Ultima (Primo)'!$E59,'Ultima mCF Table'!$B$1:$D$1,0))*($F59*I$11)</f>
        <v>574.79999999999995</v>
      </c>
      <c r="J59" s="174">
        <f>INDEX('Ultima mCF Table'!$B$2:$D$92,MATCH('Ultima (Primo)'!$D$6,'Ultima mCF Table'!$A$2:$A$92,0),MATCH('Ultima (Primo)'!$E59,'Ultima mCF Table'!$B$1:$D$1,0))*($F59*J$11)</f>
        <v>766.40000000000009</v>
      </c>
      <c r="K59" s="174">
        <f>INDEX('Ultima mCF Table'!$B$2:$D$92,MATCH('Ultima (Primo)'!$D$6,'Ultima mCF Table'!$A$2:$A$92,0),MATCH('Ultima (Primo)'!$E59,'Ultima mCF Table'!$B$1:$D$1,0))*($F59*K$11)</f>
        <v>958</v>
      </c>
      <c r="L59" s="174">
        <f>INDEX('Ultima mCF Table'!$B$2:$D$92,MATCH('Ultima (Primo)'!$D$6,'Ultima mCF Table'!$A$2:$A$92,0),MATCH('Ultima (Primo)'!$E59,'Ultima mCF Table'!$B$1:$D$1,0))*($F59*L$11)</f>
        <v>1149.5999999999999</v>
      </c>
      <c r="M59" s="174">
        <f>INDEX('Ultima mCF Table'!$B$2:$D$92,MATCH('Ultima (Primo)'!$D$6,'Ultima mCF Table'!$A$2:$A$92,0),MATCH('Ultima (Primo)'!$E59,'Ultima mCF Table'!$B$1:$D$1,0))*($F59*M$11)</f>
        <v>1341.1999999999998</v>
      </c>
      <c r="N59" s="174">
        <f>INDEX('Ultima mCF Table'!$B$2:$D$92,MATCH('Ultima (Primo)'!$D$6,'Ultima mCF Table'!$A$2:$A$92,0),MATCH('Ultima (Primo)'!$E59,'Ultima mCF Table'!$B$1:$D$1,0))*($F59*N$11)</f>
        <v>1532.8000000000002</v>
      </c>
      <c r="O59" s="174">
        <f>INDEX('Ultima mCF Table'!$B$2:$D$92,MATCH('Ultima (Primo)'!$D$6,'Ultima mCF Table'!$A$2:$A$92,0),MATCH('Ultima (Primo)'!$E59,'Ultima mCF Table'!$B$1:$D$1,0))*($F59*O$11)</f>
        <v>1724.4</v>
      </c>
      <c r="P59" s="178">
        <f>INDEX('Ultima mCF Table'!$B$2:$D$92,MATCH('Ultima (Primo)'!$D$6,'Ultima mCF Table'!$A$2:$A$92,0),MATCH('Ultima (Primo)'!$E59,'Ultima mCF Table'!$B$1:$D$1,0))*($F59*P$11)</f>
        <v>1916</v>
      </c>
    </row>
    <row r="60" spans="1:16" x14ac:dyDescent="0.2">
      <c r="A60" s="351">
        <v>6</v>
      </c>
      <c r="B60" s="351">
        <v>300</v>
      </c>
      <c r="C60" s="351">
        <v>935</v>
      </c>
      <c r="D60" s="351" t="s">
        <v>184</v>
      </c>
      <c r="E60" s="351" t="s">
        <v>71</v>
      </c>
      <c r="F60" s="352">
        <v>522</v>
      </c>
      <c r="G60" s="353"/>
      <c r="H60" s="173"/>
      <c r="I60" s="174">
        <f>INDEX('Ultima mCF Table'!$B$2:$D$92,MATCH('Ultima (Primo)'!$D$6,'Ultima mCF Table'!$A$2:$A$92,0),MATCH('Ultima (Primo)'!$E60,'Ultima mCF Table'!$B$1:$D$1,0))*($F60*I$11)</f>
        <v>313.2</v>
      </c>
      <c r="J60" s="175"/>
      <c r="K60" s="174">
        <f>INDEX('Ultima mCF Table'!$B$2:$D$92,MATCH('Ultima (Primo)'!$D$6,'Ultima mCF Table'!$A$2:$A$92,0),MATCH('Ultima (Primo)'!$E60,'Ultima mCF Table'!$B$1:$D$1,0))*($F60*K$11)</f>
        <v>522</v>
      </c>
      <c r="L60" s="175"/>
      <c r="M60" s="174">
        <f>INDEX('Ultima mCF Table'!$B$2:$D$92,MATCH('Ultima (Primo)'!$D$6,'Ultima mCF Table'!$A$2:$A$92,0),MATCH('Ultima (Primo)'!$E60,'Ultima mCF Table'!$B$1:$D$1,0))*($F60*M$11)</f>
        <v>730.8</v>
      </c>
      <c r="N60" s="175"/>
      <c r="O60" s="174">
        <f>INDEX('Ultima mCF Table'!$B$2:$D$92,MATCH('Ultima (Primo)'!$D$6,'Ultima mCF Table'!$A$2:$A$92,0),MATCH('Ultima (Primo)'!$E60,'Ultima mCF Table'!$B$1:$D$1,0))*($F60*O$11)</f>
        <v>939.6</v>
      </c>
      <c r="P60" s="176"/>
    </row>
    <row r="61" spans="1:16" x14ac:dyDescent="0.2">
      <c r="A61" s="351">
        <v>6</v>
      </c>
      <c r="B61" s="351">
        <v>400</v>
      </c>
      <c r="C61" s="351">
        <v>935</v>
      </c>
      <c r="D61" s="351" t="s">
        <v>184</v>
      </c>
      <c r="E61" s="351" t="s">
        <v>71</v>
      </c>
      <c r="F61" s="352">
        <v>678</v>
      </c>
      <c r="G61" s="353"/>
      <c r="H61" s="173"/>
      <c r="I61" s="174">
        <f>INDEX('Ultima mCF Table'!$B$2:$D$92,MATCH('Ultima (Primo)'!$D$6,'Ultima mCF Table'!$A$2:$A$92,0),MATCH('Ultima (Primo)'!$E61,'Ultima mCF Table'!$B$1:$D$1,0))*($F61*I$11)</f>
        <v>406.8</v>
      </c>
      <c r="J61" s="174">
        <f>INDEX('Ultima mCF Table'!$B$2:$D$92,MATCH('Ultima (Primo)'!$D$6,'Ultima mCF Table'!$A$2:$A$92,0),MATCH('Ultima (Primo)'!$E61,'Ultima mCF Table'!$B$1:$D$1,0))*($F61*J$11)</f>
        <v>542.4</v>
      </c>
      <c r="K61" s="174">
        <f>INDEX('Ultima mCF Table'!$B$2:$D$92,MATCH('Ultima (Primo)'!$D$6,'Ultima mCF Table'!$A$2:$A$92,0),MATCH('Ultima (Primo)'!$E61,'Ultima mCF Table'!$B$1:$D$1,0))*($F61*K$11)</f>
        <v>678</v>
      </c>
      <c r="L61" s="174">
        <f>INDEX('Ultima mCF Table'!$B$2:$D$92,MATCH('Ultima (Primo)'!$D$6,'Ultima mCF Table'!$A$2:$A$92,0),MATCH('Ultima (Primo)'!$E61,'Ultima mCF Table'!$B$1:$D$1,0))*($F61*L$11)</f>
        <v>813.6</v>
      </c>
      <c r="M61" s="174">
        <f>INDEX('Ultima mCF Table'!$B$2:$D$92,MATCH('Ultima (Primo)'!$D$6,'Ultima mCF Table'!$A$2:$A$92,0),MATCH('Ultima (Primo)'!$E61,'Ultima mCF Table'!$B$1:$D$1,0))*($F61*M$11)</f>
        <v>949.19999999999993</v>
      </c>
      <c r="N61" s="174">
        <f>INDEX('Ultima mCF Table'!$B$2:$D$92,MATCH('Ultima (Primo)'!$D$6,'Ultima mCF Table'!$A$2:$A$92,0),MATCH('Ultima (Primo)'!$E61,'Ultima mCF Table'!$B$1:$D$1,0))*($F61*N$11)</f>
        <v>1084.8</v>
      </c>
      <c r="O61" s="174">
        <f>INDEX('Ultima mCF Table'!$B$2:$D$92,MATCH('Ultima (Primo)'!$D$6,'Ultima mCF Table'!$A$2:$A$92,0),MATCH('Ultima (Primo)'!$E61,'Ultima mCF Table'!$B$1:$D$1,0))*($F61*O$11)</f>
        <v>1220.4000000000001</v>
      </c>
      <c r="P61" s="176"/>
    </row>
    <row r="62" spans="1:16" x14ac:dyDescent="0.2">
      <c r="A62" s="351">
        <v>6</v>
      </c>
      <c r="B62" s="351">
        <v>600</v>
      </c>
      <c r="C62" s="351">
        <v>935</v>
      </c>
      <c r="D62" s="351" t="s">
        <v>184</v>
      </c>
      <c r="E62" s="351" t="s">
        <v>71</v>
      </c>
      <c r="F62" s="352">
        <v>958</v>
      </c>
      <c r="G62" s="353"/>
      <c r="H62" s="177">
        <f>INDEX('Ultima mCF Table'!$B$2:$D$92,MATCH('Ultima (Primo)'!$D$6,'Ultima mCF Table'!$A$2:$A$92,0),MATCH('Ultima (Primo)'!$E62,'Ultima mCF Table'!$B$1:$D$1,0))*($F62*H$11)</f>
        <v>383.20000000000005</v>
      </c>
      <c r="I62" s="174">
        <f>INDEX('Ultima mCF Table'!$B$2:$D$92,MATCH('Ultima (Primo)'!$D$6,'Ultima mCF Table'!$A$2:$A$92,0),MATCH('Ultima (Primo)'!$E62,'Ultima mCF Table'!$B$1:$D$1,0))*($F62*I$11)</f>
        <v>574.79999999999995</v>
      </c>
      <c r="J62" s="174">
        <f>INDEX('Ultima mCF Table'!$B$2:$D$92,MATCH('Ultima (Primo)'!$D$6,'Ultima mCF Table'!$A$2:$A$92,0),MATCH('Ultima (Primo)'!$E62,'Ultima mCF Table'!$B$1:$D$1,0))*($F62*J$11)</f>
        <v>766.40000000000009</v>
      </c>
      <c r="K62" s="174">
        <f>INDEX('Ultima mCF Table'!$B$2:$D$92,MATCH('Ultima (Primo)'!$D$6,'Ultima mCF Table'!$A$2:$A$92,0),MATCH('Ultima (Primo)'!$E62,'Ultima mCF Table'!$B$1:$D$1,0))*($F62*K$11)</f>
        <v>958</v>
      </c>
      <c r="L62" s="174">
        <f>INDEX('Ultima mCF Table'!$B$2:$D$92,MATCH('Ultima (Primo)'!$D$6,'Ultima mCF Table'!$A$2:$A$92,0),MATCH('Ultima (Primo)'!$E62,'Ultima mCF Table'!$B$1:$D$1,0))*($F62*L$11)</f>
        <v>1149.5999999999999</v>
      </c>
      <c r="M62" s="174">
        <f>INDEX('Ultima mCF Table'!$B$2:$D$92,MATCH('Ultima (Primo)'!$D$6,'Ultima mCF Table'!$A$2:$A$92,0),MATCH('Ultima (Primo)'!$E62,'Ultima mCF Table'!$B$1:$D$1,0))*($F62*M$11)</f>
        <v>1341.1999999999998</v>
      </c>
      <c r="N62" s="174">
        <f>INDEX('Ultima mCF Table'!$B$2:$D$92,MATCH('Ultima (Primo)'!$D$6,'Ultima mCF Table'!$A$2:$A$92,0),MATCH('Ultima (Primo)'!$E62,'Ultima mCF Table'!$B$1:$D$1,0))*($F62*N$11)</f>
        <v>1532.8000000000002</v>
      </c>
      <c r="O62" s="174">
        <f>INDEX('Ultima mCF Table'!$B$2:$D$92,MATCH('Ultima (Primo)'!$D$6,'Ultima mCF Table'!$A$2:$A$92,0),MATCH('Ultima (Primo)'!$E62,'Ultima mCF Table'!$B$1:$D$1,0))*($F62*O$11)</f>
        <v>1724.4</v>
      </c>
      <c r="P62" s="178">
        <f>INDEX('Ultima mCF Table'!$B$2:$D$92,MATCH('Ultima (Primo)'!$D$6,'Ultima mCF Table'!$A$2:$A$92,0),MATCH('Ultima (Primo)'!$E62,'Ultima mCF Table'!$B$1:$D$1,0))*($F62*P$11)</f>
        <v>1916</v>
      </c>
    </row>
    <row r="63" spans="1:16" x14ac:dyDescent="0.2">
      <c r="A63" s="351">
        <v>6</v>
      </c>
      <c r="B63" s="351">
        <v>300</v>
      </c>
      <c r="C63" s="351">
        <v>585</v>
      </c>
      <c r="D63" s="351" t="s">
        <v>185</v>
      </c>
      <c r="E63" s="351" t="s">
        <v>71</v>
      </c>
      <c r="F63" s="352">
        <v>1031</v>
      </c>
      <c r="G63" s="353"/>
      <c r="H63" s="173"/>
      <c r="I63" s="174">
        <f>INDEX('Ultima mCF Table'!$B$2:$D$92,MATCH('Ultima (Primo)'!$D$6,'Ultima mCF Table'!$A$2:$A$92,0),MATCH('Ultima (Primo)'!$E63,'Ultima mCF Table'!$B$1:$D$1,0))*($F63*I$11)</f>
        <v>618.6</v>
      </c>
      <c r="J63" s="174">
        <f>INDEX('Ultima mCF Table'!$B$2:$D$92,MATCH('Ultima (Primo)'!$D$6,'Ultima mCF Table'!$A$2:$A$92,0),MATCH('Ultima (Primo)'!$E63,'Ultima mCF Table'!$B$1:$D$1,0))*($F63*J$11)</f>
        <v>824.80000000000007</v>
      </c>
      <c r="K63" s="174">
        <f>INDEX('Ultima mCF Table'!$B$2:$D$92,MATCH('Ultima (Primo)'!$D$6,'Ultima mCF Table'!$A$2:$A$92,0),MATCH('Ultima (Primo)'!$E63,'Ultima mCF Table'!$B$1:$D$1,0))*($F63*K$11)</f>
        <v>1031</v>
      </c>
      <c r="L63" s="174">
        <f>INDEX('Ultima mCF Table'!$B$2:$D$92,MATCH('Ultima (Primo)'!$D$6,'Ultima mCF Table'!$A$2:$A$92,0),MATCH('Ultima (Primo)'!$E63,'Ultima mCF Table'!$B$1:$D$1,0))*($F63*L$11)</f>
        <v>1237.2</v>
      </c>
      <c r="M63" s="174">
        <f>INDEX('Ultima mCF Table'!$B$2:$D$92,MATCH('Ultima (Primo)'!$D$6,'Ultima mCF Table'!$A$2:$A$92,0),MATCH('Ultima (Primo)'!$E63,'Ultima mCF Table'!$B$1:$D$1,0))*($F63*M$11)</f>
        <v>1443.3999999999999</v>
      </c>
      <c r="N63" s="174">
        <f>INDEX('Ultima mCF Table'!$B$2:$D$92,MATCH('Ultima (Primo)'!$D$6,'Ultima mCF Table'!$A$2:$A$92,0),MATCH('Ultima (Primo)'!$E63,'Ultima mCF Table'!$B$1:$D$1,0))*($F63*N$11)</f>
        <v>1649.6000000000001</v>
      </c>
      <c r="O63" s="174">
        <f>INDEX('Ultima mCF Table'!$B$2:$D$92,MATCH('Ultima (Primo)'!$D$6,'Ultima mCF Table'!$A$2:$A$92,0),MATCH('Ultima (Primo)'!$E63,'Ultima mCF Table'!$B$1:$D$1,0))*($F63*O$11)</f>
        <v>1855.8</v>
      </c>
      <c r="P63" s="176"/>
    </row>
    <row r="64" spans="1:16" x14ac:dyDescent="0.2">
      <c r="A64" s="351">
        <v>6</v>
      </c>
      <c r="B64" s="351">
        <v>300</v>
      </c>
      <c r="C64" s="351">
        <v>655</v>
      </c>
      <c r="D64" s="351" t="s">
        <v>185</v>
      </c>
      <c r="E64" s="351" t="s">
        <v>71</v>
      </c>
      <c r="F64" s="352">
        <v>1031</v>
      </c>
      <c r="G64" s="353"/>
      <c r="H64" s="173"/>
      <c r="I64" s="174">
        <f>INDEX('Ultima mCF Table'!$B$2:$D$92,MATCH('Ultima (Primo)'!$D$6,'Ultima mCF Table'!$A$2:$A$92,0),MATCH('Ultima (Primo)'!$E64,'Ultima mCF Table'!$B$1:$D$1,0))*($F64*I$11)</f>
        <v>618.6</v>
      </c>
      <c r="J64" s="174">
        <f>INDEX('Ultima mCF Table'!$B$2:$D$92,MATCH('Ultima (Primo)'!$D$6,'Ultima mCF Table'!$A$2:$A$92,0),MATCH('Ultima (Primo)'!$E64,'Ultima mCF Table'!$B$1:$D$1,0))*($F64*J$11)</f>
        <v>824.80000000000007</v>
      </c>
      <c r="K64" s="174">
        <f>INDEX('Ultima mCF Table'!$B$2:$D$92,MATCH('Ultima (Primo)'!$D$6,'Ultima mCF Table'!$A$2:$A$92,0),MATCH('Ultima (Primo)'!$E64,'Ultima mCF Table'!$B$1:$D$1,0))*($F64*K$11)</f>
        <v>1031</v>
      </c>
      <c r="L64" s="174">
        <f>INDEX('Ultima mCF Table'!$B$2:$D$92,MATCH('Ultima (Primo)'!$D$6,'Ultima mCF Table'!$A$2:$A$92,0),MATCH('Ultima (Primo)'!$E64,'Ultima mCF Table'!$B$1:$D$1,0))*($F64*L$11)</f>
        <v>1237.2</v>
      </c>
      <c r="M64" s="174">
        <f>INDEX('Ultima mCF Table'!$B$2:$D$92,MATCH('Ultima (Primo)'!$D$6,'Ultima mCF Table'!$A$2:$A$92,0),MATCH('Ultima (Primo)'!$E64,'Ultima mCF Table'!$B$1:$D$1,0))*($F64*M$11)</f>
        <v>1443.3999999999999</v>
      </c>
      <c r="N64" s="174">
        <f>INDEX('Ultima mCF Table'!$B$2:$D$92,MATCH('Ultima (Primo)'!$D$6,'Ultima mCF Table'!$A$2:$A$92,0),MATCH('Ultima (Primo)'!$E64,'Ultima mCF Table'!$B$1:$D$1,0))*($F64*N$11)</f>
        <v>1649.6000000000001</v>
      </c>
      <c r="O64" s="174">
        <f>INDEX('Ultima mCF Table'!$B$2:$D$92,MATCH('Ultima (Primo)'!$D$6,'Ultima mCF Table'!$A$2:$A$92,0),MATCH('Ultima (Primo)'!$E64,'Ultima mCF Table'!$B$1:$D$1,0))*($F64*O$11)</f>
        <v>1855.8</v>
      </c>
      <c r="P64" s="176"/>
    </row>
    <row r="65" spans="1:16" x14ac:dyDescent="0.2">
      <c r="A65" s="351">
        <v>6</v>
      </c>
      <c r="B65" s="351">
        <v>400</v>
      </c>
      <c r="C65" s="351">
        <v>655</v>
      </c>
      <c r="D65" s="351" t="s">
        <v>185</v>
      </c>
      <c r="E65" s="351" t="s">
        <v>71</v>
      </c>
      <c r="F65" s="352">
        <v>1301</v>
      </c>
      <c r="G65" s="353"/>
      <c r="H65" s="177">
        <f>INDEX('Ultima mCF Table'!$B$2:$D$92,MATCH('Ultima (Primo)'!$D$6,'Ultima mCF Table'!$A$2:$A$92,0),MATCH('Ultima (Primo)'!$E65,'Ultima mCF Table'!$B$1:$D$1,0))*($F65*H$11)</f>
        <v>520.4</v>
      </c>
      <c r="I65" s="174">
        <f>INDEX('Ultima mCF Table'!$B$2:$D$92,MATCH('Ultima (Primo)'!$D$6,'Ultima mCF Table'!$A$2:$A$92,0),MATCH('Ultima (Primo)'!$E65,'Ultima mCF Table'!$B$1:$D$1,0))*($F65*I$11)</f>
        <v>780.6</v>
      </c>
      <c r="J65" s="174">
        <f>INDEX('Ultima mCF Table'!$B$2:$D$92,MATCH('Ultima (Primo)'!$D$6,'Ultima mCF Table'!$A$2:$A$92,0),MATCH('Ultima (Primo)'!$E65,'Ultima mCF Table'!$B$1:$D$1,0))*($F65*J$11)</f>
        <v>1040.8</v>
      </c>
      <c r="K65" s="174">
        <f>INDEX('Ultima mCF Table'!$B$2:$D$92,MATCH('Ultima (Primo)'!$D$6,'Ultima mCF Table'!$A$2:$A$92,0),MATCH('Ultima (Primo)'!$E65,'Ultima mCF Table'!$B$1:$D$1,0))*($F65*K$11)</f>
        <v>1301</v>
      </c>
      <c r="L65" s="174">
        <f>INDEX('Ultima mCF Table'!$B$2:$D$92,MATCH('Ultima (Primo)'!$D$6,'Ultima mCF Table'!$A$2:$A$92,0),MATCH('Ultima (Primo)'!$E65,'Ultima mCF Table'!$B$1:$D$1,0))*($F65*L$11)</f>
        <v>1561.2</v>
      </c>
      <c r="M65" s="174">
        <f>INDEX('Ultima mCF Table'!$B$2:$D$92,MATCH('Ultima (Primo)'!$D$6,'Ultima mCF Table'!$A$2:$A$92,0),MATCH('Ultima (Primo)'!$E65,'Ultima mCF Table'!$B$1:$D$1,0))*($F65*M$11)</f>
        <v>1821.3999999999999</v>
      </c>
      <c r="N65" s="174">
        <f>INDEX('Ultima mCF Table'!$B$2:$D$92,MATCH('Ultima (Primo)'!$D$6,'Ultima mCF Table'!$A$2:$A$92,0),MATCH('Ultima (Primo)'!$E65,'Ultima mCF Table'!$B$1:$D$1,0))*($F65*N$11)</f>
        <v>2081.6</v>
      </c>
      <c r="O65" s="174">
        <f>INDEX('Ultima mCF Table'!$B$2:$D$92,MATCH('Ultima (Primo)'!$D$6,'Ultima mCF Table'!$A$2:$A$92,0),MATCH('Ultima (Primo)'!$E65,'Ultima mCF Table'!$B$1:$D$1,0))*($F65*O$11)</f>
        <v>2341.8000000000002</v>
      </c>
      <c r="P65" s="178">
        <f>INDEX('Ultima mCF Table'!$B$2:$D$92,MATCH('Ultima (Primo)'!$D$6,'Ultima mCF Table'!$A$2:$A$92,0),MATCH('Ultima (Primo)'!$E65,'Ultima mCF Table'!$B$1:$D$1,0))*($F65*P$11)</f>
        <v>2602</v>
      </c>
    </row>
    <row r="66" spans="1:16" x14ac:dyDescent="0.2">
      <c r="A66" s="351">
        <v>6</v>
      </c>
      <c r="B66" s="351">
        <v>300</v>
      </c>
      <c r="C66" s="351">
        <v>795</v>
      </c>
      <c r="D66" s="351" t="s">
        <v>185</v>
      </c>
      <c r="E66" s="351" t="s">
        <v>71</v>
      </c>
      <c r="F66" s="352">
        <v>1031</v>
      </c>
      <c r="G66" s="353"/>
      <c r="H66" s="173"/>
      <c r="I66" s="174">
        <f>INDEX('Ultima mCF Table'!$B$2:$D$92,MATCH('Ultima (Primo)'!$D$6,'Ultima mCF Table'!$A$2:$A$92,0),MATCH('Ultima (Primo)'!$E66,'Ultima mCF Table'!$B$1:$D$1,0))*($F66*I$11)</f>
        <v>618.6</v>
      </c>
      <c r="J66" s="174">
        <f>INDEX('Ultima mCF Table'!$B$2:$D$92,MATCH('Ultima (Primo)'!$D$6,'Ultima mCF Table'!$A$2:$A$92,0),MATCH('Ultima (Primo)'!$E66,'Ultima mCF Table'!$B$1:$D$1,0))*($F66*J$11)</f>
        <v>824.80000000000007</v>
      </c>
      <c r="K66" s="174">
        <f>INDEX('Ultima mCF Table'!$B$2:$D$92,MATCH('Ultima (Primo)'!$D$6,'Ultima mCF Table'!$A$2:$A$92,0),MATCH('Ultima (Primo)'!$E66,'Ultima mCF Table'!$B$1:$D$1,0))*($F66*K$11)</f>
        <v>1031</v>
      </c>
      <c r="L66" s="174">
        <f>INDEX('Ultima mCF Table'!$B$2:$D$92,MATCH('Ultima (Primo)'!$D$6,'Ultima mCF Table'!$A$2:$A$92,0),MATCH('Ultima (Primo)'!$E66,'Ultima mCF Table'!$B$1:$D$1,0))*($F66*L$11)</f>
        <v>1237.2</v>
      </c>
      <c r="M66" s="174">
        <f>INDEX('Ultima mCF Table'!$B$2:$D$92,MATCH('Ultima (Primo)'!$D$6,'Ultima mCF Table'!$A$2:$A$92,0),MATCH('Ultima (Primo)'!$E66,'Ultima mCF Table'!$B$1:$D$1,0))*($F66*M$11)</f>
        <v>1443.3999999999999</v>
      </c>
      <c r="N66" s="174">
        <f>INDEX('Ultima mCF Table'!$B$2:$D$92,MATCH('Ultima (Primo)'!$D$6,'Ultima mCF Table'!$A$2:$A$92,0),MATCH('Ultima (Primo)'!$E66,'Ultima mCF Table'!$B$1:$D$1,0))*($F66*N$11)</f>
        <v>1649.6000000000001</v>
      </c>
      <c r="O66" s="174">
        <f>INDEX('Ultima mCF Table'!$B$2:$D$92,MATCH('Ultima (Primo)'!$D$6,'Ultima mCF Table'!$A$2:$A$92,0),MATCH('Ultima (Primo)'!$E66,'Ultima mCF Table'!$B$1:$D$1,0))*($F66*O$11)</f>
        <v>1855.8</v>
      </c>
      <c r="P66" s="176"/>
    </row>
    <row r="67" spans="1:16" x14ac:dyDescent="0.2">
      <c r="A67" s="351">
        <v>6</v>
      </c>
      <c r="B67" s="351">
        <v>400</v>
      </c>
      <c r="C67" s="351">
        <v>795</v>
      </c>
      <c r="D67" s="351" t="s">
        <v>185</v>
      </c>
      <c r="E67" s="351" t="s">
        <v>71</v>
      </c>
      <c r="F67" s="352">
        <v>1301</v>
      </c>
      <c r="G67" s="353"/>
      <c r="H67" s="177">
        <f>INDEX('Ultima mCF Table'!$B$2:$D$92,MATCH('Ultima (Primo)'!$D$6,'Ultima mCF Table'!$A$2:$A$92,0),MATCH('Ultima (Primo)'!$E67,'Ultima mCF Table'!$B$1:$D$1,0))*($F67*H$11)</f>
        <v>520.4</v>
      </c>
      <c r="I67" s="174">
        <f>INDEX('Ultima mCF Table'!$B$2:$D$92,MATCH('Ultima (Primo)'!$D$6,'Ultima mCF Table'!$A$2:$A$92,0),MATCH('Ultima (Primo)'!$E67,'Ultima mCF Table'!$B$1:$D$1,0))*($F67*I$11)</f>
        <v>780.6</v>
      </c>
      <c r="J67" s="174">
        <f>INDEX('Ultima mCF Table'!$B$2:$D$92,MATCH('Ultima (Primo)'!$D$6,'Ultima mCF Table'!$A$2:$A$92,0),MATCH('Ultima (Primo)'!$E67,'Ultima mCF Table'!$B$1:$D$1,0))*($F67*J$11)</f>
        <v>1040.8</v>
      </c>
      <c r="K67" s="174">
        <f>INDEX('Ultima mCF Table'!$B$2:$D$92,MATCH('Ultima (Primo)'!$D$6,'Ultima mCF Table'!$A$2:$A$92,0),MATCH('Ultima (Primo)'!$E67,'Ultima mCF Table'!$B$1:$D$1,0))*($F67*K$11)</f>
        <v>1301</v>
      </c>
      <c r="L67" s="174">
        <f>INDEX('Ultima mCF Table'!$B$2:$D$92,MATCH('Ultima (Primo)'!$D$6,'Ultima mCF Table'!$A$2:$A$92,0),MATCH('Ultima (Primo)'!$E67,'Ultima mCF Table'!$B$1:$D$1,0))*($F67*L$11)</f>
        <v>1561.2</v>
      </c>
      <c r="M67" s="174">
        <f>INDEX('Ultima mCF Table'!$B$2:$D$92,MATCH('Ultima (Primo)'!$D$6,'Ultima mCF Table'!$A$2:$A$92,0),MATCH('Ultima (Primo)'!$E67,'Ultima mCF Table'!$B$1:$D$1,0))*($F67*M$11)</f>
        <v>1821.3999999999999</v>
      </c>
      <c r="N67" s="174">
        <f>INDEX('Ultima mCF Table'!$B$2:$D$92,MATCH('Ultima (Primo)'!$D$6,'Ultima mCF Table'!$A$2:$A$92,0),MATCH('Ultima (Primo)'!$E67,'Ultima mCF Table'!$B$1:$D$1,0))*($F67*N$11)</f>
        <v>2081.6</v>
      </c>
      <c r="O67" s="174">
        <f>INDEX('Ultima mCF Table'!$B$2:$D$92,MATCH('Ultima (Primo)'!$D$6,'Ultima mCF Table'!$A$2:$A$92,0),MATCH('Ultima (Primo)'!$E67,'Ultima mCF Table'!$B$1:$D$1,0))*($F67*O$11)</f>
        <v>2341.8000000000002</v>
      </c>
      <c r="P67" s="178">
        <f>INDEX('Ultima mCF Table'!$B$2:$D$92,MATCH('Ultima (Primo)'!$D$6,'Ultima mCF Table'!$A$2:$A$92,0),MATCH('Ultima (Primo)'!$E67,'Ultima mCF Table'!$B$1:$D$1,0))*($F67*P$11)</f>
        <v>2602</v>
      </c>
    </row>
    <row r="68" spans="1:16" x14ac:dyDescent="0.2">
      <c r="A68" s="351">
        <v>6</v>
      </c>
      <c r="B68" s="351">
        <v>300</v>
      </c>
      <c r="C68" s="351">
        <v>865</v>
      </c>
      <c r="D68" s="351" t="s">
        <v>185</v>
      </c>
      <c r="E68" s="351" t="s">
        <v>71</v>
      </c>
      <c r="F68" s="352">
        <v>1031</v>
      </c>
      <c r="G68" s="353"/>
      <c r="H68" s="173"/>
      <c r="I68" s="174">
        <f>INDEX('Ultima mCF Table'!$B$2:$D$92,MATCH('Ultima (Primo)'!$D$6,'Ultima mCF Table'!$A$2:$A$92,0),MATCH('Ultima (Primo)'!$E68,'Ultima mCF Table'!$B$1:$D$1,0))*($F68*I$11)</f>
        <v>618.6</v>
      </c>
      <c r="J68" s="174">
        <f>INDEX('Ultima mCF Table'!$B$2:$D$92,MATCH('Ultima (Primo)'!$D$6,'Ultima mCF Table'!$A$2:$A$92,0),MATCH('Ultima (Primo)'!$E68,'Ultima mCF Table'!$B$1:$D$1,0))*($F68*J$11)</f>
        <v>824.80000000000007</v>
      </c>
      <c r="K68" s="174">
        <f>INDEX('Ultima mCF Table'!$B$2:$D$92,MATCH('Ultima (Primo)'!$D$6,'Ultima mCF Table'!$A$2:$A$92,0),MATCH('Ultima (Primo)'!$E68,'Ultima mCF Table'!$B$1:$D$1,0))*($F68*K$11)</f>
        <v>1031</v>
      </c>
      <c r="L68" s="174">
        <f>INDEX('Ultima mCF Table'!$B$2:$D$92,MATCH('Ultima (Primo)'!$D$6,'Ultima mCF Table'!$A$2:$A$92,0),MATCH('Ultima (Primo)'!$E68,'Ultima mCF Table'!$B$1:$D$1,0))*($F68*L$11)</f>
        <v>1237.2</v>
      </c>
      <c r="M68" s="174">
        <f>INDEX('Ultima mCF Table'!$B$2:$D$92,MATCH('Ultima (Primo)'!$D$6,'Ultima mCF Table'!$A$2:$A$92,0),MATCH('Ultima (Primo)'!$E68,'Ultima mCF Table'!$B$1:$D$1,0))*($F68*M$11)</f>
        <v>1443.3999999999999</v>
      </c>
      <c r="N68" s="174">
        <f>INDEX('Ultima mCF Table'!$B$2:$D$92,MATCH('Ultima (Primo)'!$D$6,'Ultima mCF Table'!$A$2:$A$92,0),MATCH('Ultima (Primo)'!$E68,'Ultima mCF Table'!$B$1:$D$1,0))*($F68*N$11)</f>
        <v>1649.6000000000001</v>
      </c>
      <c r="O68" s="174">
        <f>INDEX('Ultima mCF Table'!$B$2:$D$92,MATCH('Ultima (Primo)'!$D$6,'Ultima mCF Table'!$A$2:$A$92,0),MATCH('Ultima (Primo)'!$E68,'Ultima mCF Table'!$B$1:$D$1,0))*($F68*O$11)</f>
        <v>1855.8</v>
      </c>
      <c r="P68" s="176"/>
    </row>
    <row r="69" spans="1:16" x14ac:dyDescent="0.2">
      <c r="A69" s="351">
        <v>6</v>
      </c>
      <c r="B69" s="351">
        <v>400</v>
      </c>
      <c r="C69" s="351">
        <v>865</v>
      </c>
      <c r="D69" s="351" t="s">
        <v>185</v>
      </c>
      <c r="E69" s="351" t="s">
        <v>71</v>
      </c>
      <c r="F69" s="352">
        <v>1301</v>
      </c>
      <c r="G69" s="353"/>
      <c r="H69" s="177">
        <f>INDEX('Ultima mCF Table'!$B$2:$D$92,MATCH('Ultima (Primo)'!$D$6,'Ultima mCF Table'!$A$2:$A$92,0),MATCH('Ultima (Primo)'!$E69,'Ultima mCF Table'!$B$1:$D$1,0))*($F69*H$11)</f>
        <v>520.4</v>
      </c>
      <c r="I69" s="174">
        <f>INDEX('Ultima mCF Table'!$B$2:$D$92,MATCH('Ultima (Primo)'!$D$6,'Ultima mCF Table'!$A$2:$A$92,0),MATCH('Ultima (Primo)'!$E69,'Ultima mCF Table'!$B$1:$D$1,0))*($F69*I$11)</f>
        <v>780.6</v>
      </c>
      <c r="J69" s="174">
        <f>INDEX('Ultima mCF Table'!$B$2:$D$92,MATCH('Ultima (Primo)'!$D$6,'Ultima mCF Table'!$A$2:$A$92,0),MATCH('Ultima (Primo)'!$E69,'Ultima mCF Table'!$B$1:$D$1,0))*($F69*J$11)</f>
        <v>1040.8</v>
      </c>
      <c r="K69" s="174">
        <f>INDEX('Ultima mCF Table'!$B$2:$D$92,MATCH('Ultima (Primo)'!$D$6,'Ultima mCF Table'!$A$2:$A$92,0),MATCH('Ultima (Primo)'!$E69,'Ultima mCF Table'!$B$1:$D$1,0))*($F69*K$11)</f>
        <v>1301</v>
      </c>
      <c r="L69" s="174">
        <f>INDEX('Ultima mCF Table'!$B$2:$D$92,MATCH('Ultima (Primo)'!$D$6,'Ultima mCF Table'!$A$2:$A$92,0),MATCH('Ultima (Primo)'!$E69,'Ultima mCF Table'!$B$1:$D$1,0))*($F69*L$11)</f>
        <v>1561.2</v>
      </c>
      <c r="M69" s="174">
        <f>INDEX('Ultima mCF Table'!$B$2:$D$92,MATCH('Ultima (Primo)'!$D$6,'Ultima mCF Table'!$A$2:$A$92,0),MATCH('Ultima (Primo)'!$E69,'Ultima mCF Table'!$B$1:$D$1,0))*($F69*M$11)</f>
        <v>1821.3999999999999</v>
      </c>
      <c r="N69" s="174">
        <f>INDEX('Ultima mCF Table'!$B$2:$D$92,MATCH('Ultima (Primo)'!$D$6,'Ultima mCF Table'!$A$2:$A$92,0),MATCH('Ultima (Primo)'!$E69,'Ultima mCF Table'!$B$1:$D$1,0))*($F69*N$11)</f>
        <v>2081.6</v>
      </c>
      <c r="O69" s="174">
        <f>INDEX('Ultima mCF Table'!$B$2:$D$92,MATCH('Ultima (Primo)'!$D$6,'Ultima mCF Table'!$A$2:$A$92,0),MATCH('Ultima (Primo)'!$E69,'Ultima mCF Table'!$B$1:$D$1,0))*($F69*O$11)</f>
        <v>2341.8000000000002</v>
      </c>
      <c r="P69" s="178">
        <f>INDEX('Ultima mCF Table'!$B$2:$D$92,MATCH('Ultima (Primo)'!$D$6,'Ultima mCF Table'!$A$2:$A$92,0),MATCH('Ultima (Primo)'!$E69,'Ultima mCF Table'!$B$1:$D$1,0))*($F69*P$11)</f>
        <v>2602</v>
      </c>
    </row>
    <row r="70" spans="1:16" x14ac:dyDescent="0.2">
      <c r="A70" s="351">
        <v>6</v>
      </c>
      <c r="B70" s="351">
        <v>600</v>
      </c>
      <c r="C70" s="351">
        <v>865</v>
      </c>
      <c r="D70" s="351" t="s">
        <v>185</v>
      </c>
      <c r="E70" s="351" t="s">
        <v>71</v>
      </c>
      <c r="F70" s="352">
        <v>1797</v>
      </c>
      <c r="G70" s="353"/>
      <c r="H70" s="177">
        <f>INDEX('Ultima mCF Table'!$B$2:$D$92,MATCH('Ultima (Primo)'!$D$6,'Ultima mCF Table'!$A$2:$A$92,0),MATCH('Ultima (Primo)'!$E70,'Ultima mCF Table'!$B$1:$D$1,0))*($F70*H$11)</f>
        <v>718.80000000000007</v>
      </c>
      <c r="I70" s="174">
        <f>INDEX('Ultima mCF Table'!$B$2:$D$92,MATCH('Ultima (Primo)'!$D$6,'Ultima mCF Table'!$A$2:$A$92,0),MATCH('Ultima (Primo)'!$E70,'Ultima mCF Table'!$B$1:$D$1,0))*($F70*I$11)</f>
        <v>1078.2</v>
      </c>
      <c r="J70" s="174">
        <f>INDEX('Ultima mCF Table'!$B$2:$D$92,MATCH('Ultima (Primo)'!$D$6,'Ultima mCF Table'!$A$2:$A$92,0),MATCH('Ultima (Primo)'!$E70,'Ultima mCF Table'!$B$1:$D$1,0))*($F70*J$11)</f>
        <v>1437.6000000000001</v>
      </c>
      <c r="K70" s="174">
        <f>INDEX('Ultima mCF Table'!$B$2:$D$92,MATCH('Ultima (Primo)'!$D$6,'Ultima mCF Table'!$A$2:$A$92,0),MATCH('Ultima (Primo)'!$E70,'Ultima mCF Table'!$B$1:$D$1,0))*($F70*K$11)</f>
        <v>1797</v>
      </c>
      <c r="L70" s="174">
        <f>INDEX('Ultima mCF Table'!$B$2:$D$92,MATCH('Ultima (Primo)'!$D$6,'Ultima mCF Table'!$A$2:$A$92,0),MATCH('Ultima (Primo)'!$E70,'Ultima mCF Table'!$B$1:$D$1,0))*($F70*L$11)</f>
        <v>2156.4</v>
      </c>
      <c r="M70" s="174">
        <f>INDEX('Ultima mCF Table'!$B$2:$D$92,MATCH('Ultima (Primo)'!$D$6,'Ultima mCF Table'!$A$2:$A$92,0),MATCH('Ultima (Primo)'!$E70,'Ultima mCF Table'!$B$1:$D$1,0))*($F70*M$11)</f>
        <v>2515.7999999999997</v>
      </c>
      <c r="N70" s="174">
        <f>INDEX('Ultima mCF Table'!$B$2:$D$92,MATCH('Ultima (Primo)'!$D$6,'Ultima mCF Table'!$A$2:$A$92,0),MATCH('Ultima (Primo)'!$E70,'Ultima mCF Table'!$B$1:$D$1,0))*($F70*N$11)</f>
        <v>2875.2000000000003</v>
      </c>
      <c r="O70" s="174">
        <f>INDEX('Ultima mCF Table'!$B$2:$D$92,MATCH('Ultima (Primo)'!$D$6,'Ultima mCF Table'!$A$2:$A$92,0),MATCH('Ultima (Primo)'!$E70,'Ultima mCF Table'!$B$1:$D$1,0))*($F70*O$11)</f>
        <v>3234.6</v>
      </c>
      <c r="P70" s="178">
        <f>INDEX('Ultima mCF Table'!$B$2:$D$92,MATCH('Ultima (Primo)'!$D$6,'Ultima mCF Table'!$A$2:$A$92,0),MATCH('Ultima (Primo)'!$E70,'Ultima mCF Table'!$B$1:$D$1,0))*($F70*P$11)</f>
        <v>3594</v>
      </c>
    </row>
    <row r="71" spans="1:16" x14ac:dyDescent="0.2">
      <c r="A71" s="351">
        <v>6</v>
      </c>
      <c r="B71" s="351">
        <v>300</v>
      </c>
      <c r="C71" s="351">
        <v>935</v>
      </c>
      <c r="D71" s="351" t="s">
        <v>185</v>
      </c>
      <c r="E71" s="351" t="s">
        <v>71</v>
      </c>
      <c r="F71" s="352">
        <v>1031</v>
      </c>
      <c r="G71" s="353"/>
      <c r="H71" s="173"/>
      <c r="I71" s="174">
        <f>INDEX('Ultima mCF Table'!$B$2:$D$92,MATCH('Ultima (Primo)'!$D$6,'Ultima mCF Table'!$A$2:$A$92,0),MATCH('Ultima (Primo)'!$E71,'Ultima mCF Table'!$B$1:$D$1,0))*($F71*I$11)</f>
        <v>618.6</v>
      </c>
      <c r="J71" s="174">
        <f>INDEX('Ultima mCF Table'!$B$2:$D$92,MATCH('Ultima (Primo)'!$D$6,'Ultima mCF Table'!$A$2:$A$92,0),MATCH('Ultima (Primo)'!$E71,'Ultima mCF Table'!$B$1:$D$1,0))*($F71*J$11)</f>
        <v>824.80000000000007</v>
      </c>
      <c r="K71" s="174">
        <f>INDEX('Ultima mCF Table'!$B$2:$D$92,MATCH('Ultima (Primo)'!$D$6,'Ultima mCF Table'!$A$2:$A$92,0),MATCH('Ultima (Primo)'!$E71,'Ultima mCF Table'!$B$1:$D$1,0))*($F71*K$11)</f>
        <v>1031</v>
      </c>
      <c r="L71" s="174">
        <f>INDEX('Ultima mCF Table'!$B$2:$D$92,MATCH('Ultima (Primo)'!$D$6,'Ultima mCF Table'!$A$2:$A$92,0),MATCH('Ultima (Primo)'!$E71,'Ultima mCF Table'!$B$1:$D$1,0))*($F71*L$11)</f>
        <v>1237.2</v>
      </c>
      <c r="M71" s="174">
        <f>INDEX('Ultima mCF Table'!$B$2:$D$92,MATCH('Ultima (Primo)'!$D$6,'Ultima mCF Table'!$A$2:$A$92,0),MATCH('Ultima (Primo)'!$E71,'Ultima mCF Table'!$B$1:$D$1,0))*($F71*M$11)</f>
        <v>1443.3999999999999</v>
      </c>
      <c r="N71" s="174">
        <f>INDEX('Ultima mCF Table'!$B$2:$D$92,MATCH('Ultima (Primo)'!$D$6,'Ultima mCF Table'!$A$2:$A$92,0),MATCH('Ultima (Primo)'!$E71,'Ultima mCF Table'!$B$1:$D$1,0))*($F71*N$11)</f>
        <v>1649.6000000000001</v>
      </c>
      <c r="O71" s="174">
        <f>INDEX('Ultima mCF Table'!$B$2:$D$92,MATCH('Ultima (Primo)'!$D$6,'Ultima mCF Table'!$A$2:$A$92,0),MATCH('Ultima (Primo)'!$E71,'Ultima mCF Table'!$B$1:$D$1,0))*($F71*O$11)</f>
        <v>1855.8</v>
      </c>
      <c r="P71" s="176"/>
    </row>
    <row r="72" spans="1:16" x14ac:dyDescent="0.2">
      <c r="A72" s="351">
        <v>6</v>
      </c>
      <c r="B72" s="351">
        <v>400</v>
      </c>
      <c r="C72" s="351">
        <v>935</v>
      </c>
      <c r="D72" s="351" t="s">
        <v>185</v>
      </c>
      <c r="E72" s="351" t="s">
        <v>71</v>
      </c>
      <c r="F72" s="352">
        <v>1301</v>
      </c>
      <c r="G72" s="353"/>
      <c r="H72" s="177">
        <f>INDEX('Ultima mCF Table'!$B$2:$D$92,MATCH('Ultima (Primo)'!$D$6,'Ultima mCF Table'!$A$2:$A$92,0),MATCH('Ultima (Primo)'!$E72,'Ultima mCF Table'!$B$1:$D$1,0))*($F72*H$11)</f>
        <v>520.4</v>
      </c>
      <c r="I72" s="174">
        <f>INDEX('Ultima mCF Table'!$B$2:$D$92,MATCH('Ultima (Primo)'!$D$6,'Ultima mCF Table'!$A$2:$A$92,0),MATCH('Ultima (Primo)'!$E72,'Ultima mCF Table'!$B$1:$D$1,0))*($F72*I$11)</f>
        <v>780.6</v>
      </c>
      <c r="J72" s="174">
        <f>INDEX('Ultima mCF Table'!$B$2:$D$92,MATCH('Ultima (Primo)'!$D$6,'Ultima mCF Table'!$A$2:$A$92,0),MATCH('Ultima (Primo)'!$E72,'Ultima mCF Table'!$B$1:$D$1,0))*($F72*J$11)</f>
        <v>1040.8</v>
      </c>
      <c r="K72" s="174">
        <f>INDEX('Ultima mCF Table'!$B$2:$D$92,MATCH('Ultima (Primo)'!$D$6,'Ultima mCF Table'!$A$2:$A$92,0),MATCH('Ultima (Primo)'!$E72,'Ultima mCF Table'!$B$1:$D$1,0))*($F72*K$11)</f>
        <v>1301</v>
      </c>
      <c r="L72" s="174">
        <f>INDEX('Ultima mCF Table'!$B$2:$D$92,MATCH('Ultima (Primo)'!$D$6,'Ultima mCF Table'!$A$2:$A$92,0),MATCH('Ultima (Primo)'!$E72,'Ultima mCF Table'!$B$1:$D$1,0))*($F72*L$11)</f>
        <v>1561.2</v>
      </c>
      <c r="M72" s="174">
        <f>INDEX('Ultima mCF Table'!$B$2:$D$92,MATCH('Ultima (Primo)'!$D$6,'Ultima mCF Table'!$A$2:$A$92,0),MATCH('Ultima (Primo)'!$E72,'Ultima mCF Table'!$B$1:$D$1,0))*($F72*M$11)</f>
        <v>1821.3999999999999</v>
      </c>
      <c r="N72" s="174">
        <f>INDEX('Ultima mCF Table'!$B$2:$D$92,MATCH('Ultima (Primo)'!$D$6,'Ultima mCF Table'!$A$2:$A$92,0),MATCH('Ultima (Primo)'!$E72,'Ultima mCF Table'!$B$1:$D$1,0))*($F72*N$11)</f>
        <v>2081.6</v>
      </c>
      <c r="O72" s="174">
        <f>INDEX('Ultima mCF Table'!$B$2:$D$92,MATCH('Ultima (Primo)'!$D$6,'Ultima mCF Table'!$A$2:$A$92,0),MATCH('Ultima (Primo)'!$E72,'Ultima mCF Table'!$B$1:$D$1,0))*($F72*O$11)</f>
        <v>2341.8000000000002</v>
      </c>
      <c r="P72" s="178">
        <f>INDEX('Ultima mCF Table'!$B$2:$D$92,MATCH('Ultima (Primo)'!$D$6,'Ultima mCF Table'!$A$2:$A$92,0),MATCH('Ultima (Primo)'!$E72,'Ultima mCF Table'!$B$1:$D$1,0))*($F72*P$11)</f>
        <v>2602</v>
      </c>
    </row>
    <row r="73" spans="1:16" ht="15" thickBot="1" x14ac:dyDescent="0.25">
      <c r="A73" s="354">
        <v>6</v>
      </c>
      <c r="B73" s="354">
        <v>600</v>
      </c>
      <c r="C73" s="354">
        <v>935</v>
      </c>
      <c r="D73" s="354" t="s">
        <v>185</v>
      </c>
      <c r="E73" s="354" t="s">
        <v>71</v>
      </c>
      <c r="F73" s="355">
        <v>1797</v>
      </c>
      <c r="G73" s="356"/>
      <c r="H73" s="431">
        <f>INDEX('Ultima mCF Table'!$B$2:$D$92,MATCH('Ultima (Primo)'!$D$6,'Ultima mCF Table'!$A$2:$A$92,0),MATCH('Ultima (Primo)'!$E73,'Ultima mCF Table'!$B$1:$D$1,0))*($F73*H$11)</f>
        <v>718.80000000000007</v>
      </c>
      <c r="I73" s="432">
        <f>INDEX('Ultima mCF Table'!$B$2:$D$92,MATCH('Ultima (Primo)'!$D$6,'Ultima mCF Table'!$A$2:$A$92,0),MATCH('Ultima (Primo)'!$E73,'Ultima mCF Table'!$B$1:$D$1,0))*($F73*I$11)</f>
        <v>1078.2</v>
      </c>
      <c r="J73" s="432">
        <f>INDEX('Ultima mCF Table'!$B$2:$D$92,MATCH('Ultima (Primo)'!$D$6,'Ultima mCF Table'!$A$2:$A$92,0),MATCH('Ultima (Primo)'!$E73,'Ultima mCF Table'!$B$1:$D$1,0))*($F73*J$11)</f>
        <v>1437.6000000000001</v>
      </c>
      <c r="K73" s="432">
        <f>INDEX('Ultima mCF Table'!$B$2:$D$92,MATCH('Ultima (Primo)'!$D$6,'Ultima mCF Table'!$A$2:$A$92,0),MATCH('Ultima (Primo)'!$E73,'Ultima mCF Table'!$B$1:$D$1,0))*($F73*K$11)</f>
        <v>1797</v>
      </c>
      <c r="L73" s="432">
        <f>INDEX('Ultima mCF Table'!$B$2:$D$92,MATCH('Ultima (Primo)'!$D$6,'Ultima mCF Table'!$A$2:$A$92,0),MATCH('Ultima (Primo)'!$E73,'Ultima mCF Table'!$B$1:$D$1,0))*($F73*L$11)</f>
        <v>2156.4</v>
      </c>
      <c r="M73" s="432">
        <f>INDEX('Ultima mCF Table'!$B$2:$D$92,MATCH('Ultima (Primo)'!$D$6,'Ultima mCF Table'!$A$2:$A$92,0),MATCH('Ultima (Primo)'!$E73,'Ultima mCF Table'!$B$1:$D$1,0))*($F73*M$11)</f>
        <v>2515.7999999999997</v>
      </c>
      <c r="N73" s="432">
        <f>INDEX('Ultima mCF Table'!$B$2:$D$92,MATCH('Ultima (Primo)'!$D$6,'Ultima mCF Table'!$A$2:$A$92,0),MATCH('Ultima (Primo)'!$E73,'Ultima mCF Table'!$B$1:$D$1,0))*($F73*N$11)</f>
        <v>2875.2000000000003</v>
      </c>
      <c r="O73" s="432">
        <f>INDEX('Ultima mCF Table'!$B$2:$D$92,MATCH('Ultima (Primo)'!$D$6,'Ultima mCF Table'!$A$2:$A$92,0),MATCH('Ultima (Primo)'!$E73,'Ultima mCF Table'!$B$1:$D$1,0))*($F73*O$11)</f>
        <v>3234.6</v>
      </c>
      <c r="P73" s="433">
        <f>INDEX('Ultima mCF Table'!$B$2:$D$92,MATCH('Ultima (Primo)'!$D$6,'Ultima mCF Table'!$A$2:$A$92,0),MATCH('Ultima (Primo)'!$E73,'Ultima mCF Table'!$B$1:$D$1,0))*($F73*P$11)</f>
        <v>3594</v>
      </c>
    </row>
    <row r="74" spans="1:16" x14ac:dyDescent="0.2">
      <c r="A74" s="348">
        <v>8</v>
      </c>
      <c r="B74" s="348">
        <v>300</v>
      </c>
      <c r="C74" s="348">
        <v>585</v>
      </c>
      <c r="D74" s="348" t="s">
        <v>184</v>
      </c>
      <c r="E74" s="348" t="s">
        <v>71</v>
      </c>
      <c r="F74" s="349">
        <v>522</v>
      </c>
      <c r="G74" s="350"/>
      <c r="H74" s="228"/>
      <c r="I74" s="171">
        <f>INDEX('Ultima mCF Table'!$B$2:$D$92,MATCH('Ultima (Primo)'!$D$6,'Ultima mCF Table'!$A$2:$A$92,0),MATCH('Ultima (Primo)'!$E74,'Ultima mCF Table'!$B$1:$D$1,0))*($F74*I$11)</f>
        <v>313.2</v>
      </c>
      <c r="J74" s="170"/>
      <c r="K74" s="171">
        <f>INDEX('Ultima mCF Table'!$B$2:$D$92,MATCH('Ultima (Primo)'!$D$6,'Ultima mCF Table'!$A$2:$A$92,0),MATCH('Ultima (Primo)'!$E74,'Ultima mCF Table'!$B$1:$D$1,0))*($F74*K$11)</f>
        <v>522</v>
      </c>
      <c r="L74" s="170"/>
      <c r="M74" s="171">
        <f>INDEX('Ultima mCF Table'!$B$2:$D$92,MATCH('Ultima (Primo)'!$D$6,'Ultima mCF Table'!$A$2:$A$92,0),MATCH('Ultima (Primo)'!$E74,'Ultima mCF Table'!$B$1:$D$1,0))*($F74*M$11)</f>
        <v>730.8</v>
      </c>
      <c r="N74" s="170"/>
      <c r="O74" s="171">
        <f>INDEX('Ultima mCF Table'!$B$2:$D$92,MATCH('Ultima (Primo)'!$D$6,'Ultima mCF Table'!$A$2:$A$92,0),MATCH('Ultima (Primo)'!$E74,'Ultima mCF Table'!$B$1:$D$1,0))*($F74*O$11)</f>
        <v>939.6</v>
      </c>
      <c r="P74" s="229"/>
    </row>
    <row r="75" spans="1:16" x14ac:dyDescent="0.2">
      <c r="A75" s="351">
        <v>8</v>
      </c>
      <c r="B75" s="351">
        <v>300</v>
      </c>
      <c r="C75" s="351">
        <v>655</v>
      </c>
      <c r="D75" s="351" t="s">
        <v>184</v>
      </c>
      <c r="E75" s="351" t="s">
        <v>71</v>
      </c>
      <c r="F75" s="352">
        <v>522</v>
      </c>
      <c r="G75" s="353"/>
      <c r="H75" s="173"/>
      <c r="I75" s="174">
        <f>INDEX('Ultima mCF Table'!$B$2:$D$92,MATCH('Ultima (Primo)'!$D$6,'Ultima mCF Table'!$A$2:$A$92,0),MATCH('Ultima (Primo)'!$E75,'Ultima mCF Table'!$B$1:$D$1,0))*($F75*I$11)</f>
        <v>313.2</v>
      </c>
      <c r="J75" s="175"/>
      <c r="K75" s="174">
        <f>INDEX('Ultima mCF Table'!$B$2:$D$92,MATCH('Ultima (Primo)'!$D$6,'Ultima mCF Table'!$A$2:$A$92,0),MATCH('Ultima (Primo)'!$E75,'Ultima mCF Table'!$B$1:$D$1,0))*($F75*K$11)</f>
        <v>522</v>
      </c>
      <c r="L75" s="175"/>
      <c r="M75" s="174">
        <f>INDEX('Ultima mCF Table'!$B$2:$D$92,MATCH('Ultima (Primo)'!$D$6,'Ultima mCF Table'!$A$2:$A$92,0),MATCH('Ultima (Primo)'!$E75,'Ultima mCF Table'!$B$1:$D$1,0))*($F75*M$11)</f>
        <v>730.8</v>
      </c>
      <c r="N75" s="175"/>
      <c r="O75" s="174">
        <f>INDEX('Ultima mCF Table'!$B$2:$D$92,MATCH('Ultima (Primo)'!$D$6,'Ultima mCF Table'!$A$2:$A$92,0),MATCH('Ultima (Primo)'!$E75,'Ultima mCF Table'!$B$1:$D$1,0))*($F75*O$11)</f>
        <v>939.6</v>
      </c>
      <c r="P75" s="176"/>
    </row>
    <row r="76" spans="1:16" x14ac:dyDescent="0.2">
      <c r="A76" s="351">
        <v>8</v>
      </c>
      <c r="B76" s="351">
        <v>300</v>
      </c>
      <c r="C76" s="351">
        <v>725</v>
      </c>
      <c r="D76" s="351" t="s">
        <v>184</v>
      </c>
      <c r="E76" s="351" t="s">
        <v>71</v>
      </c>
      <c r="F76" s="352">
        <v>522</v>
      </c>
      <c r="G76" s="353"/>
      <c r="H76" s="173"/>
      <c r="I76" s="174">
        <f>INDEX('Ultima mCF Table'!$B$2:$D$92,MATCH('Ultima (Primo)'!$D$6,'Ultima mCF Table'!$A$2:$A$92,0),MATCH('Ultima (Primo)'!$E76,'Ultima mCF Table'!$B$1:$D$1,0))*($F76*I$11)</f>
        <v>313.2</v>
      </c>
      <c r="J76" s="175"/>
      <c r="K76" s="174">
        <f>INDEX('Ultima mCF Table'!$B$2:$D$92,MATCH('Ultima (Primo)'!$D$6,'Ultima mCF Table'!$A$2:$A$92,0),MATCH('Ultima (Primo)'!$E76,'Ultima mCF Table'!$B$1:$D$1,0))*($F76*K$11)</f>
        <v>522</v>
      </c>
      <c r="L76" s="175"/>
      <c r="M76" s="174">
        <f>INDEX('Ultima mCF Table'!$B$2:$D$92,MATCH('Ultima (Primo)'!$D$6,'Ultima mCF Table'!$A$2:$A$92,0),MATCH('Ultima (Primo)'!$E76,'Ultima mCF Table'!$B$1:$D$1,0))*($F76*M$11)</f>
        <v>730.8</v>
      </c>
      <c r="N76" s="175"/>
      <c r="O76" s="174">
        <f>INDEX('Ultima mCF Table'!$B$2:$D$92,MATCH('Ultima (Primo)'!$D$6,'Ultima mCF Table'!$A$2:$A$92,0),MATCH('Ultima (Primo)'!$E76,'Ultima mCF Table'!$B$1:$D$1,0))*($F76*O$11)</f>
        <v>939.6</v>
      </c>
      <c r="P76" s="176"/>
    </row>
    <row r="77" spans="1:16" x14ac:dyDescent="0.2">
      <c r="A77" s="351">
        <v>8</v>
      </c>
      <c r="B77" s="351">
        <v>400</v>
      </c>
      <c r="C77" s="351">
        <v>725</v>
      </c>
      <c r="D77" s="351" t="s">
        <v>184</v>
      </c>
      <c r="E77" s="351" t="s">
        <v>71</v>
      </c>
      <c r="F77" s="352">
        <v>678</v>
      </c>
      <c r="G77" s="353"/>
      <c r="H77" s="173"/>
      <c r="I77" s="174">
        <f>INDEX('Ultima mCF Table'!$B$2:$D$92,MATCH('Ultima (Primo)'!$D$6,'Ultima mCF Table'!$A$2:$A$92,0),MATCH('Ultima (Primo)'!$E77,'Ultima mCF Table'!$B$1:$D$1,0))*($F77*I$11)</f>
        <v>406.8</v>
      </c>
      <c r="J77" s="174">
        <f>INDEX('Ultima mCF Table'!$B$2:$D$92,MATCH('Ultima (Primo)'!$D$6,'Ultima mCF Table'!$A$2:$A$92,0),MATCH('Ultima (Primo)'!$E77,'Ultima mCF Table'!$B$1:$D$1,0))*($F77*J$11)</f>
        <v>542.4</v>
      </c>
      <c r="K77" s="174">
        <f>INDEX('Ultima mCF Table'!$B$2:$D$92,MATCH('Ultima (Primo)'!$D$6,'Ultima mCF Table'!$A$2:$A$92,0),MATCH('Ultima (Primo)'!$E77,'Ultima mCF Table'!$B$1:$D$1,0))*($F77*K$11)</f>
        <v>678</v>
      </c>
      <c r="L77" s="174">
        <f>INDEX('Ultima mCF Table'!$B$2:$D$92,MATCH('Ultima (Primo)'!$D$6,'Ultima mCF Table'!$A$2:$A$92,0),MATCH('Ultima (Primo)'!$E77,'Ultima mCF Table'!$B$1:$D$1,0))*($F77*L$11)</f>
        <v>813.6</v>
      </c>
      <c r="M77" s="174">
        <f>INDEX('Ultima mCF Table'!$B$2:$D$92,MATCH('Ultima (Primo)'!$D$6,'Ultima mCF Table'!$A$2:$A$92,0),MATCH('Ultima (Primo)'!$E77,'Ultima mCF Table'!$B$1:$D$1,0))*($F77*M$11)</f>
        <v>949.19999999999993</v>
      </c>
      <c r="N77" s="174">
        <f>INDEX('Ultima mCF Table'!$B$2:$D$92,MATCH('Ultima (Primo)'!$D$6,'Ultima mCF Table'!$A$2:$A$92,0),MATCH('Ultima (Primo)'!$E77,'Ultima mCF Table'!$B$1:$D$1,0))*($F77*N$11)</f>
        <v>1084.8</v>
      </c>
      <c r="O77" s="174">
        <f>INDEX('Ultima mCF Table'!$B$2:$D$92,MATCH('Ultima (Primo)'!$D$6,'Ultima mCF Table'!$A$2:$A$92,0),MATCH('Ultima (Primo)'!$E77,'Ultima mCF Table'!$B$1:$D$1,0))*($F77*O$11)</f>
        <v>1220.4000000000001</v>
      </c>
      <c r="P77" s="176"/>
    </row>
    <row r="78" spans="1:16" x14ac:dyDescent="0.2">
      <c r="A78" s="351">
        <v>8</v>
      </c>
      <c r="B78" s="351">
        <v>300</v>
      </c>
      <c r="C78" s="351">
        <v>795</v>
      </c>
      <c r="D78" s="351" t="s">
        <v>184</v>
      </c>
      <c r="E78" s="351" t="s">
        <v>71</v>
      </c>
      <c r="F78" s="352">
        <v>522</v>
      </c>
      <c r="G78" s="353"/>
      <c r="H78" s="173"/>
      <c r="I78" s="174">
        <f>INDEX('Ultima mCF Table'!$B$2:$D$92,MATCH('Ultima (Primo)'!$D$6,'Ultima mCF Table'!$A$2:$A$92,0),MATCH('Ultima (Primo)'!$E78,'Ultima mCF Table'!$B$1:$D$1,0))*($F78*I$11)</f>
        <v>313.2</v>
      </c>
      <c r="J78" s="175"/>
      <c r="K78" s="174">
        <f>INDEX('Ultima mCF Table'!$B$2:$D$92,MATCH('Ultima (Primo)'!$D$6,'Ultima mCF Table'!$A$2:$A$92,0),MATCH('Ultima (Primo)'!$E78,'Ultima mCF Table'!$B$1:$D$1,0))*($F78*K$11)</f>
        <v>522</v>
      </c>
      <c r="L78" s="175"/>
      <c r="M78" s="174">
        <f>INDEX('Ultima mCF Table'!$B$2:$D$92,MATCH('Ultima (Primo)'!$D$6,'Ultima mCF Table'!$A$2:$A$92,0),MATCH('Ultima (Primo)'!$E78,'Ultima mCF Table'!$B$1:$D$1,0))*($F78*M$11)</f>
        <v>730.8</v>
      </c>
      <c r="N78" s="175"/>
      <c r="O78" s="174">
        <f>INDEX('Ultima mCF Table'!$B$2:$D$92,MATCH('Ultima (Primo)'!$D$6,'Ultima mCF Table'!$A$2:$A$92,0),MATCH('Ultima (Primo)'!$E78,'Ultima mCF Table'!$B$1:$D$1,0))*($F78*O$11)</f>
        <v>939.6</v>
      </c>
      <c r="P78" s="176"/>
    </row>
    <row r="79" spans="1:16" x14ac:dyDescent="0.2">
      <c r="A79" s="351">
        <v>8</v>
      </c>
      <c r="B79" s="351">
        <v>400</v>
      </c>
      <c r="C79" s="351">
        <v>795</v>
      </c>
      <c r="D79" s="351" t="s">
        <v>184</v>
      </c>
      <c r="E79" s="351" t="s">
        <v>71</v>
      </c>
      <c r="F79" s="352">
        <v>678</v>
      </c>
      <c r="G79" s="353"/>
      <c r="H79" s="173"/>
      <c r="I79" s="174">
        <f>INDEX('Ultima mCF Table'!$B$2:$D$92,MATCH('Ultima (Primo)'!$D$6,'Ultima mCF Table'!$A$2:$A$92,0),MATCH('Ultima (Primo)'!$E79,'Ultima mCF Table'!$B$1:$D$1,0))*($F79*I$11)</f>
        <v>406.8</v>
      </c>
      <c r="J79" s="174">
        <f>INDEX('Ultima mCF Table'!$B$2:$D$92,MATCH('Ultima (Primo)'!$D$6,'Ultima mCF Table'!$A$2:$A$92,0),MATCH('Ultima (Primo)'!$E79,'Ultima mCF Table'!$B$1:$D$1,0))*($F79*J$11)</f>
        <v>542.4</v>
      </c>
      <c r="K79" s="174">
        <f>INDEX('Ultima mCF Table'!$B$2:$D$92,MATCH('Ultima (Primo)'!$D$6,'Ultima mCF Table'!$A$2:$A$92,0),MATCH('Ultima (Primo)'!$E79,'Ultima mCF Table'!$B$1:$D$1,0))*($F79*K$11)</f>
        <v>678</v>
      </c>
      <c r="L79" s="174">
        <f>INDEX('Ultima mCF Table'!$B$2:$D$92,MATCH('Ultima (Primo)'!$D$6,'Ultima mCF Table'!$A$2:$A$92,0),MATCH('Ultima (Primo)'!$E79,'Ultima mCF Table'!$B$1:$D$1,0))*($F79*L$11)</f>
        <v>813.6</v>
      </c>
      <c r="M79" s="174">
        <f>INDEX('Ultima mCF Table'!$B$2:$D$92,MATCH('Ultima (Primo)'!$D$6,'Ultima mCF Table'!$A$2:$A$92,0),MATCH('Ultima (Primo)'!$E79,'Ultima mCF Table'!$B$1:$D$1,0))*($F79*M$11)</f>
        <v>949.19999999999993</v>
      </c>
      <c r="N79" s="174">
        <f>INDEX('Ultima mCF Table'!$B$2:$D$92,MATCH('Ultima (Primo)'!$D$6,'Ultima mCF Table'!$A$2:$A$92,0),MATCH('Ultima (Primo)'!$E79,'Ultima mCF Table'!$B$1:$D$1,0))*($F79*N$11)</f>
        <v>1084.8</v>
      </c>
      <c r="O79" s="174">
        <f>INDEX('Ultima mCF Table'!$B$2:$D$92,MATCH('Ultima (Primo)'!$D$6,'Ultima mCF Table'!$A$2:$A$92,0),MATCH('Ultima (Primo)'!$E79,'Ultima mCF Table'!$B$1:$D$1,0))*($F79*O$11)</f>
        <v>1220.4000000000001</v>
      </c>
      <c r="P79" s="176"/>
    </row>
    <row r="80" spans="1:16" x14ac:dyDescent="0.2">
      <c r="A80" s="351">
        <v>8</v>
      </c>
      <c r="B80" s="351">
        <v>300</v>
      </c>
      <c r="C80" s="351">
        <v>865</v>
      </c>
      <c r="D80" s="351" t="s">
        <v>184</v>
      </c>
      <c r="E80" s="351" t="s">
        <v>71</v>
      </c>
      <c r="F80" s="352">
        <v>522</v>
      </c>
      <c r="G80" s="353"/>
      <c r="H80" s="173"/>
      <c r="I80" s="174">
        <f>INDEX('Ultima mCF Table'!$B$2:$D$92,MATCH('Ultima (Primo)'!$D$6,'Ultima mCF Table'!$A$2:$A$92,0),MATCH('Ultima (Primo)'!$E80,'Ultima mCF Table'!$B$1:$D$1,0))*($F80*I$11)</f>
        <v>313.2</v>
      </c>
      <c r="J80" s="175"/>
      <c r="K80" s="174">
        <f>INDEX('Ultima mCF Table'!$B$2:$D$92,MATCH('Ultima (Primo)'!$D$6,'Ultima mCF Table'!$A$2:$A$92,0),MATCH('Ultima (Primo)'!$E80,'Ultima mCF Table'!$B$1:$D$1,0))*($F80*K$11)</f>
        <v>522</v>
      </c>
      <c r="L80" s="175"/>
      <c r="M80" s="174">
        <f>INDEX('Ultima mCF Table'!$B$2:$D$92,MATCH('Ultima (Primo)'!$D$6,'Ultima mCF Table'!$A$2:$A$92,0),MATCH('Ultima (Primo)'!$E80,'Ultima mCF Table'!$B$1:$D$1,0))*($F80*M$11)</f>
        <v>730.8</v>
      </c>
      <c r="N80" s="175"/>
      <c r="O80" s="174">
        <f>INDEX('Ultima mCF Table'!$B$2:$D$92,MATCH('Ultima (Primo)'!$D$6,'Ultima mCF Table'!$A$2:$A$92,0),MATCH('Ultima (Primo)'!$E80,'Ultima mCF Table'!$B$1:$D$1,0))*($F80*O$11)</f>
        <v>939.6</v>
      </c>
      <c r="P80" s="176"/>
    </row>
    <row r="81" spans="1:16" x14ac:dyDescent="0.2">
      <c r="A81" s="351">
        <v>8</v>
      </c>
      <c r="B81" s="351">
        <v>400</v>
      </c>
      <c r="C81" s="351">
        <v>865</v>
      </c>
      <c r="D81" s="351" t="s">
        <v>184</v>
      </c>
      <c r="E81" s="351" t="s">
        <v>71</v>
      </c>
      <c r="F81" s="352">
        <v>678</v>
      </c>
      <c r="G81" s="353"/>
      <c r="H81" s="173"/>
      <c r="I81" s="174">
        <f>INDEX('Ultima mCF Table'!$B$2:$D$92,MATCH('Ultima (Primo)'!$D$6,'Ultima mCF Table'!$A$2:$A$92,0),MATCH('Ultima (Primo)'!$E81,'Ultima mCF Table'!$B$1:$D$1,0))*($F81*I$11)</f>
        <v>406.8</v>
      </c>
      <c r="J81" s="174">
        <f>INDEX('Ultima mCF Table'!$B$2:$D$92,MATCH('Ultima (Primo)'!$D$6,'Ultima mCF Table'!$A$2:$A$92,0),MATCH('Ultima (Primo)'!$E81,'Ultima mCF Table'!$B$1:$D$1,0))*($F81*J$11)</f>
        <v>542.4</v>
      </c>
      <c r="K81" s="174">
        <f>INDEX('Ultima mCF Table'!$B$2:$D$92,MATCH('Ultima (Primo)'!$D$6,'Ultima mCF Table'!$A$2:$A$92,0),MATCH('Ultima (Primo)'!$E81,'Ultima mCF Table'!$B$1:$D$1,0))*($F81*K$11)</f>
        <v>678</v>
      </c>
      <c r="L81" s="174">
        <f>INDEX('Ultima mCF Table'!$B$2:$D$92,MATCH('Ultima (Primo)'!$D$6,'Ultima mCF Table'!$A$2:$A$92,0),MATCH('Ultima (Primo)'!$E81,'Ultima mCF Table'!$B$1:$D$1,0))*($F81*L$11)</f>
        <v>813.6</v>
      </c>
      <c r="M81" s="174">
        <f>INDEX('Ultima mCF Table'!$B$2:$D$92,MATCH('Ultima (Primo)'!$D$6,'Ultima mCF Table'!$A$2:$A$92,0),MATCH('Ultima (Primo)'!$E81,'Ultima mCF Table'!$B$1:$D$1,0))*($F81*M$11)</f>
        <v>949.19999999999993</v>
      </c>
      <c r="N81" s="174">
        <f>INDEX('Ultima mCF Table'!$B$2:$D$92,MATCH('Ultima (Primo)'!$D$6,'Ultima mCF Table'!$A$2:$A$92,0),MATCH('Ultima (Primo)'!$E81,'Ultima mCF Table'!$B$1:$D$1,0))*($F81*N$11)</f>
        <v>1084.8</v>
      </c>
      <c r="O81" s="174">
        <f>INDEX('Ultima mCF Table'!$B$2:$D$92,MATCH('Ultima (Primo)'!$D$6,'Ultima mCF Table'!$A$2:$A$92,0),MATCH('Ultima (Primo)'!$E81,'Ultima mCF Table'!$B$1:$D$1,0))*($F81*O$11)</f>
        <v>1220.4000000000001</v>
      </c>
      <c r="P81" s="176"/>
    </row>
    <row r="82" spans="1:16" x14ac:dyDescent="0.2">
      <c r="A82" s="351">
        <v>8</v>
      </c>
      <c r="B82" s="351">
        <v>300</v>
      </c>
      <c r="C82" s="351">
        <v>935</v>
      </c>
      <c r="D82" s="351" t="s">
        <v>184</v>
      </c>
      <c r="E82" s="351" t="s">
        <v>71</v>
      </c>
      <c r="F82" s="352">
        <v>522</v>
      </c>
      <c r="G82" s="353"/>
      <c r="H82" s="173"/>
      <c r="I82" s="174">
        <f>INDEX('Ultima mCF Table'!$B$2:$D$92,MATCH('Ultima (Primo)'!$D$6,'Ultima mCF Table'!$A$2:$A$92,0),MATCH('Ultima (Primo)'!$E82,'Ultima mCF Table'!$B$1:$D$1,0))*($F82*I$11)</f>
        <v>313.2</v>
      </c>
      <c r="J82" s="175"/>
      <c r="K82" s="174">
        <f>INDEX('Ultima mCF Table'!$B$2:$D$92,MATCH('Ultima (Primo)'!$D$6,'Ultima mCF Table'!$A$2:$A$92,0),MATCH('Ultima (Primo)'!$E82,'Ultima mCF Table'!$B$1:$D$1,0))*($F82*K$11)</f>
        <v>522</v>
      </c>
      <c r="L82" s="175"/>
      <c r="M82" s="174">
        <f>INDEX('Ultima mCF Table'!$B$2:$D$92,MATCH('Ultima (Primo)'!$D$6,'Ultima mCF Table'!$A$2:$A$92,0),MATCH('Ultima (Primo)'!$E82,'Ultima mCF Table'!$B$1:$D$1,0))*($F82*M$11)</f>
        <v>730.8</v>
      </c>
      <c r="N82" s="175"/>
      <c r="O82" s="174">
        <f>INDEX('Ultima mCF Table'!$B$2:$D$92,MATCH('Ultima (Primo)'!$D$6,'Ultima mCF Table'!$A$2:$A$92,0),MATCH('Ultima (Primo)'!$E82,'Ultima mCF Table'!$B$1:$D$1,0))*($F82*O$11)</f>
        <v>939.6</v>
      </c>
      <c r="P82" s="176"/>
    </row>
    <row r="83" spans="1:16" x14ac:dyDescent="0.2">
      <c r="A83" s="351">
        <v>8</v>
      </c>
      <c r="B83" s="351">
        <v>400</v>
      </c>
      <c r="C83" s="351">
        <v>935</v>
      </c>
      <c r="D83" s="351" t="s">
        <v>184</v>
      </c>
      <c r="E83" s="351" t="s">
        <v>71</v>
      </c>
      <c r="F83" s="352">
        <v>678</v>
      </c>
      <c r="G83" s="353"/>
      <c r="H83" s="173"/>
      <c r="I83" s="174">
        <f>INDEX('Ultima mCF Table'!$B$2:$D$92,MATCH('Ultima (Primo)'!$D$6,'Ultima mCF Table'!$A$2:$A$92,0),MATCH('Ultima (Primo)'!$E83,'Ultima mCF Table'!$B$1:$D$1,0))*($F83*I$11)</f>
        <v>406.8</v>
      </c>
      <c r="J83" s="174">
        <f>INDEX('Ultima mCF Table'!$B$2:$D$92,MATCH('Ultima (Primo)'!$D$6,'Ultima mCF Table'!$A$2:$A$92,0),MATCH('Ultima (Primo)'!$E83,'Ultima mCF Table'!$B$1:$D$1,0))*($F83*J$11)</f>
        <v>542.4</v>
      </c>
      <c r="K83" s="174">
        <f>INDEX('Ultima mCF Table'!$B$2:$D$92,MATCH('Ultima (Primo)'!$D$6,'Ultima mCF Table'!$A$2:$A$92,0),MATCH('Ultima (Primo)'!$E83,'Ultima mCF Table'!$B$1:$D$1,0))*($F83*K$11)</f>
        <v>678</v>
      </c>
      <c r="L83" s="174">
        <f>INDEX('Ultima mCF Table'!$B$2:$D$92,MATCH('Ultima (Primo)'!$D$6,'Ultima mCF Table'!$A$2:$A$92,0),MATCH('Ultima (Primo)'!$E83,'Ultima mCF Table'!$B$1:$D$1,0))*($F83*L$11)</f>
        <v>813.6</v>
      </c>
      <c r="M83" s="174">
        <f>INDEX('Ultima mCF Table'!$B$2:$D$92,MATCH('Ultima (Primo)'!$D$6,'Ultima mCF Table'!$A$2:$A$92,0),MATCH('Ultima (Primo)'!$E83,'Ultima mCF Table'!$B$1:$D$1,0))*($F83*M$11)</f>
        <v>949.19999999999993</v>
      </c>
      <c r="N83" s="174">
        <f>INDEX('Ultima mCF Table'!$B$2:$D$92,MATCH('Ultima (Primo)'!$D$6,'Ultima mCF Table'!$A$2:$A$92,0),MATCH('Ultima (Primo)'!$E83,'Ultima mCF Table'!$B$1:$D$1,0))*($F83*N$11)</f>
        <v>1084.8</v>
      </c>
      <c r="O83" s="174">
        <f>INDEX('Ultima mCF Table'!$B$2:$D$92,MATCH('Ultima (Primo)'!$D$6,'Ultima mCF Table'!$A$2:$A$92,0),MATCH('Ultima (Primo)'!$E83,'Ultima mCF Table'!$B$1:$D$1,0))*($F83*O$11)</f>
        <v>1220.4000000000001</v>
      </c>
      <c r="P83" s="176"/>
    </row>
    <row r="84" spans="1:16" x14ac:dyDescent="0.2">
      <c r="A84" s="351">
        <v>8</v>
      </c>
      <c r="B84" s="351">
        <v>600</v>
      </c>
      <c r="C84" s="351">
        <v>935</v>
      </c>
      <c r="D84" s="351" t="s">
        <v>184</v>
      </c>
      <c r="E84" s="351" t="s">
        <v>71</v>
      </c>
      <c r="F84" s="352">
        <v>958</v>
      </c>
      <c r="G84" s="353"/>
      <c r="H84" s="177">
        <f>INDEX('Ultima mCF Table'!$B$2:$D$92,MATCH('Ultima (Primo)'!$D$6,'Ultima mCF Table'!$A$2:$A$92,0),MATCH('Ultima (Primo)'!$E84,'Ultima mCF Table'!$B$1:$D$1,0))*($F84*H$11)</f>
        <v>383.20000000000005</v>
      </c>
      <c r="I84" s="174">
        <f>INDEX('Ultima mCF Table'!$B$2:$D$92,MATCH('Ultima (Primo)'!$D$6,'Ultima mCF Table'!$A$2:$A$92,0),MATCH('Ultima (Primo)'!$E84,'Ultima mCF Table'!$B$1:$D$1,0))*($F84*I$11)</f>
        <v>574.79999999999995</v>
      </c>
      <c r="J84" s="174">
        <f>INDEX('Ultima mCF Table'!$B$2:$D$92,MATCH('Ultima (Primo)'!$D$6,'Ultima mCF Table'!$A$2:$A$92,0),MATCH('Ultima (Primo)'!$E84,'Ultima mCF Table'!$B$1:$D$1,0))*($F84*J$11)</f>
        <v>766.40000000000009</v>
      </c>
      <c r="K84" s="174">
        <f>INDEX('Ultima mCF Table'!$B$2:$D$92,MATCH('Ultima (Primo)'!$D$6,'Ultima mCF Table'!$A$2:$A$92,0),MATCH('Ultima (Primo)'!$E84,'Ultima mCF Table'!$B$1:$D$1,0))*($F84*K$11)</f>
        <v>958</v>
      </c>
      <c r="L84" s="174">
        <f>INDEX('Ultima mCF Table'!$B$2:$D$92,MATCH('Ultima (Primo)'!$D$6,'Ultima mCF Table'!$A$2:$A$92,0),MATCH('Ultima (Primo)'!$E84,'Ultima mCF Table'!$B$1:$D$1,0))*($F84*L$11)</f>
        <v>1149.5999999999999</v>
      </c>
      <c r="M84" s="174">
        <f>INDEX('Ultima mCF Table'!$B$2:$D$92,MATCH('Ultima (Primo)'!$D$6,'Ultima mCF Table'!$A$2:$A$92,0),MATCH('Ultima (Primo)'!$E84,'Ultima mCF Table'!$B$1:$D$1,0))*($F84*M$11)</f>
        <v>1341.1999999999998</v>
      </c>
      <c r="N84" s="174">
        <f>INDEX('Ultima mCF Table'!$B$2:$D$92,MATCH('Ultima (Primo)'!$D$6,'Ultima mCF Table'!$A$2:$A$92,0),MATCH('Ultima (Primo)'!$E84,'Ultima mCF Table'!$B$1:$D$1,0))*($F84*N$11)</f>
        <v>1532.8000000000002</v>
      </c>
      <c r="O84" s="174">
        <f>INDEX('Ultima mCF Table'!$B$2:$D$92,MATCH('Ultima (Primo)'!$D$6,'Ultima mCF Table'!$A$2:$A$92,0),MATCH('Ultima (Primo)'!$E84,'Ultima mCF Table'!$B$1:$D$1,0))*($F84*O$11)</f>
        <v>1724.4</v>
      </c>
      <c r="P84" s="178">
        <f>INDEX('Ultima mCF Table'!$B$2:$D$92,MATCH('Ultima (Primo)'!$D$6,'Ultima mCF Table'!$A$2:$A$92,0),MATCH('Ultima (Primo)'!$E84,'Ultima mCF Table'!$B$1:$D$1,0))*($F84*P$11)</f>
        <v>1916</v>
      </c>
    </row>
    <row r="85" spans="1:16" x14ac:dyDescent="0.2">
      <c r="A85" s="351">
        <v>8</v>
      </c>
      <c r="B85" s="351">
        <v>300</v>
      </c>
      <c r="C85" s="351">
        <v>1005</v>
      </c>
      <c r="D85" s="351" t="s">
        <v>184</v>
      </c>
      <c r="E85" s="351" t="s">
        <v>71</v>
      </c>
      <c r="F85" s="352">
        <v>522</v>
      </c>
      <c r="G85" s="353"/>
      <c r="H85" s="173"/>
      <c r="I85" s="174">
        <f>INDEX('Ultima mCF Table'!$B$2:$D$92,MATCH('Ultima (Primo)'!$D$6,'Ultima mCF Table'!$A$2:$A$92,0),MATCH('Ultima (Primo)'!$E85,'Ultima mCF Table'!$B$1:$D$1,0))*($F85*I$11)</f>
        <v>313.2</v>
      </c>
      <c r="J85" s="175"/>
      <c r="K85" s="174">
        <f>INDEX('Ultima mCF Table'!$B$2:$D$92,MATCH('Ultima (Primo)'!$D$6,'Ultima mCF Table'!$A$2:$A$92,0),MATCH('Ultima (Primo)'!$E85,'Ultima mCF Table'!$B$1:$D$1,0))*($F85*K$11)</f>
        <v>522</v>
      </c>
      <c r="L85" s="175"/>
      <c r="M85" s="174">
        <f>INDEX('Ultima mCF Table'!$B$2:$D$92,MATCH('Ultima (Primo)'!$D$6,'Ultima mCF Table'!$A$2:$A$92,0),MATCH('Ultima (Primo)'!$E85,'Ultima mCF Table'!$B$1:$D$1,0))*($F85*M$11)</f>
        <v>730.8</v>
      </c>
      <c r="N85" s="175"/>
      <c r="O85" s="174">
        <f>INDEX('Ultima mCF Table'!$B$2:$D$92,MATCH('Ultima (Primo)'!$D$6,'Ultima mCF Table'!$A$2:$A$92,0),MATCH('Ultima (Primo)'!$E85,'Ultima mCF Table'!$B$1:$D$1,0))*($F85*O$11)</f>
        <v>939.6</v>
      </c>
      <c r="P85" s="176"/>
    </row>
    <row r="86" spans="1:16" x14ac:dyDescent="0.2">
      <c r="A86" s="351">
        <v>8</v>
      </c>
      <c r="B86" s="351">
        <v>400</v>
      </c>
      <c r="C86" s="351">
        <v>1005</v>
      </c>
      <c r="D86" s="351" t="s">
        <v>184</v>
      </c>
      <c r="E86" s="351" t="s">
        <v>71</v>
      </c>
      <c r="F86" s="352">
        <v>678</v>
      </c>
      <c r="G86" s="353"/>
      <c r="H86" s="173"/>
      <c r="I86" s="174">
        <f>INDEX('Ultima mCF Table'!$B$2:$D$92,MATCH('Ultima (Primo)'!$D$6,'Ultima mCF Table'!$A$2:$A$92,0),MATCH('Ultima (Primo)'!$E86,'Ultima mCF Table'!$B$1:$D$1,0))*($F86*I$11)</f>
        <v>406.8</v>
      </c>
      <c r="J86" s="174">
        <f>INDEX('Ultima mCF Table'!$B$2:$D$92,MATCH('Ultima (Primo)'!$D$6,'Ultima mCF Table'!$A$2:$A$92,0),MATCH('Ultima (Primo)'!$E86,'Ultima mCF Table'!$B$1:$D$1,0))*($F86*J$11)</f>
        <v>542.4</v>
      </c>
      <c r="K86" s="174">
        <f>INDEX('Ultima mCF Table'!$B$2:$D$92,MATCH('Ultima (Primo)'!$D$6,'Ultima mCF Table'!$A$2:$A$92,0),MATCH('Ultima (Primo)'!$E86,'Ultima mCF Table'!$B$1:$D$1,0))*($F86*K$11)</f>
        <v>678</v>
      </c>
      <c r="L86" s="174">
        <f>INDEX('Ultima mCF Table'!$B$2:$D$92,MATCH('Ultima (Primo)'!$D$6,'Ultima mCF Table'!$A$2:$A$92,0),MATCH('Ultima (Primo)'!$E86,'Ultima mCF Table'!$B$1:$D$1,0))*($F86*L$11)</f>
        <v>813.6</v>
      </c>
      <c r="M86" s="174">
        <f>INDEX('Ultima mCF Table'!$B$2:$D$92,MATCH('Ultima (Primo)'!$D$6,'Ultima mCF Table'!$A$2:$A$92,0),MATCH('Ultima (Primo)'!$E86,'Ultima mCF Table'!$B$1:$D$1,0))*($F86*M$11)</f>
        <v>949.19999999999993</v>
      </c>
      <c r="N86" s="174">
        <f>INDEX('Ultima mCF Table'!$B$2:$D$92,MATCH('Ultima (Primo)'!$D$6,'Ultima mCF Table'!$A$2:$A$92,0),MATCH('Ultima (Primo)'!$E86,'Ultima mCF Table'!$B$1:$D$1,0))*($F86*N$11)</f>
        <v>1084.8</v>
      </c>
      <c r="O86" s="174">
        <f>INDEX('Ultima mCF Table'!$B$2:$D$92,MATCH('Ultima (Primo)'!$D$6,'Ultima mCF Table'!$A$2:$A$92,0),MATCH('Ultima (Primo)'!$E86,'Ultima mCF Table'!$B$1:$D$1,0))*($F86*O$11)</f>
        <v>1220.4000000000001</v>
      </c>
      <c r="P86" s="176"/>
    </row>
    <row r="87" spans="1:16" x14ac:dyDescent="0.2">
      <c r="A87" s="351">
        <v>8</v>
      </c>
      <c r="B87" s="351">
        <v>600</v>
      </c>
      <c r="C87" s="351">
        <v>1005</v>
      </c>
      <c r="D87" s="351" t="s">
        <v>184</v>
      </c>
      <c r="E87" s="351" t="s">
        <v>71</v>
      </c>
      <c r="F87" s="352">
        <v>958</v>
      </c>
      <c r="G87" s="353"/>
      <c r="H87" s="177">
        <f>INDEX('Ultima mCF Table'!$B$2:$D$92,MATCH('Ultima (Primo)'!$D$6,'Ultima mCF Table'!$A$2:$A$92,0),MATCH('Ultima (Primo)'!$E87,'Ultima mCF Table'!$B$1:$D$1,0))*($F87*H$11)</f>
        <v>383.20000000000005</v>
      </c>
      <c r="I87" s="174">
        <f>INDEX('Ultima mCF Table'!$B$2:$D$92,MATCH('Ultima (Primo)'!$D$6,'Ultima mCF Table'!$A$2:$A$92,0),MATCH('Ultima (Primo)'!$E87,'Ultima mCF Table'!$B$1:$D$1,0))*($F87*I$11)</f>
        <v>574.79999999999995</v>
      </c>
      <c r="J87" s="174">
        <f>INDEX('Ultima mCF Table'!$B$2:$D$92,MATCH('Ultima (Primo)'!$D$6,'Ultima mCF Table'!$A$2:$A$92,0),MATCH('Ultima (Primo)'!$E87,'Ultima mCF Table'!$B$1:$D$1,0))*($F87*J$11)</f>
        <v>766.40000000000009</v>
      </c>
      <c r="K87" s="174">
        <f>INDEX('Ultima mCF Table'!$B$2:$D$92,MATCH('Ultima (Primo)'!$D$6,'Ultima mCF Table'!$A$2:$A$92,0),MATCH('Ultima (Primo)'!$E87,'Ultima mCF Table'!$B$1:$D$1,0))*($F87*K$11)</f>
        <v>958</v>
      </c>
      <c r="L87" s="174">
        <f>INDEX('Ultima mCF Table'!$B$2:$D$92,MATCH('Ultima (Primo)'!$D$6,'Ultima mCF Table'!$A$2:$A$92,0),MATCH('Ultima (Primo)'!$E87,'Ultima mCF Table'!$B$1:$D$1,0))*($F87*L$11)</f>
        <v>1149.5999999999999</v>
      </c>
      <c r="M87" s="174">
        <f>INDEX('Ultima mCF Table'!$B$2:$D$92,MATCH('Ultima (Primo)'!$D$6,'Ultima mCF Table'!$A$2:$A$92,0),MATCH('Ultima (Primo)'!$E87,'Ultima mCF Table'!$B$1:$D$1,0))*($F87*M$11)</f>
        <v>1341.1999999999998</v>
      </c>
      <c r="N87" s="174">
        <f>INDEX('Ultima mCF Table'!$B$2:$D$92,MATCH('Ultima (Primo)'!$D$6,'Ultima mCF Table'!$A$2:$A$92,0),MATCH('Ultima (Primo)'!$E87,'Ultima mCF Table'!$B$1:$D$1,0))*($F87*N$11)</f>
        <v>1532.8000000000002</v>
      </c>
      <c r="O87" s="174">
        <f>INDEX('Ultima mCF Table'!$B$2:$D$92,MATCH('Ultima (Primo)'!$D$6,'Ultima mCF Table'!$A$2:$A$92,0),MATCH('Ultima (Primo)'!$E87,'Ultima mCF Table'!$B$1:$D$1,0))*($F87*O$11)</f>
        <v>1724.4</v>
      </c>
      <c r="P87" s="178">
        <f>INDEX('Ultima mCF Table'!$B$2:$D$92,MATCH('Ultima (Primo)'!$D$6,'Ultima mCF Table'!$A$2:$A$92,0),MATCH('Ultima (Primo)'!$E87,'Ultima mCF Table'!$B$1:$D$1,0))*($F87*P$11)</f>
        <v>1916</v>
      </c>
    </row>
    <row r="88" spans="1:16" x14ac:dyDescent="0.2">
      <c r="A88" s="351">
        <v>8</v>
      </c>
      <c r="B88" s="351">
        <v>300</v>
      </c>
      <c r="C88" s="351">
        <v>585</v>
      </c>
      <c r="D88" s="351" t="s">
        <v>185</v>
      </c>
      <c r="E88" s="351" t="s">
        <v>71</v>
      </c>
      <c r="F88" s="352">
        <v>1031</v>
      </c>
      <c r="G88" s="353"/>
      <c r="H88" s="173"/>
      <c r="I88" s="174">
        <f>INDEX('Ultima mCF Table'!$B$2:$D$92,MATCH('Ultima (Primo)'!$D$6,'Ultima mCF Table'!$A$2:$A$92,0),MATCH('Ultima (Primo)'!$E88,'Ultima mCF Table'!$B$1:$D$1,0))*($F88*I$11)</f>
        <v>618.6</v>
      </c>
      <c r="J88" s="174">
        <f>INDEX('Ultima mCF Table'!$B$2:$D$92,MATCH('Ultima (Primo)'!$D$6,'Ultima mCF Table'!$A$2:$A$92,0),MATCH('Ultima (Primo)'!$E88,'Ultima mCF Table'!$B$1:$D$1,0))*($F88*J$11)</f>
        <v>824.80000000000007</v>
      </c>
      <c r="K88" s="174">
        <f>INDEX('Ultima mCF Table'!$B$2:$D$92,MATCH('Ultima (Primo)'!$D$6,'Ultima mCF Table'!$A$2:$A$92,0),MATCH('Ultima (Primo)'!$E88,'Ultima mCF Table'!$B$1:$D$1,0))*($F88*K$11)</f>
        <v>1031</v>
      </c>
      <c r="L88" s="174">
        <f>INDEX('Ultima mCF Table'!$B$2:$D$92,MATCH('Ultima (Primo)'!$D$6,'Ultima mCF Table'!$A$2:$A$92,0),MATCH('Ultima (Primo)'!$E88,'Ultima mCF Table'!$B$1:$D$1,0))*($F88*L$11)</f>
        <v>1237.2</v>
      </c>
      <c r="M88" s="174">
        <f>INDEX('Ultima mCF Table'!$B$2:$D$92,MATCH('Ultima (Primo)'!$D$6,'Ultima mCF Table'!$A$2:$A$92,0),MATCH('Ultima (Primo)'!$E88,'Ultima mCF Table'!$B$1:$D$1,0))*($F88*M$11)</f>
        <v>1443.3999999999999</v>
      </c>
      <c r="N88" s="174">
        <f>INDEX('Ultima mCF Table'!$B$2:$D$92,MATCH('Ultima (Primo)'!$D$6,'Ultima mCF Table'!$A$2:$A$92,0),MATCH('Ultima (Primo)'!$E88,'Ultima mCF Table'!$B$1:$D$1,0))*($F88*N$11)</f>
        <v>1649.6000000000001</v>
      </c>
      <c r="O88" s="174">
        <f>INDEX('Ultima mCF Table'!$B$2:$D$92,MATCH('Ultima (Primo)'!$D$6,'Ultima mCF Table'!$A$2:$A$92,0),MATCH('Ultima (Primo)'!$E88,'Ultima mCF Table'!$B$1:$D$1,0))*($F88*O$11)</f>
        <v>1855.8</v>
      </c>
      <c r="P88" s="176"/>
    </row>
    <row r="89" spans="1:16" x14ac:dyDescent="0.2">
      <c r="A89" s="351">
        <v>8</v>
      </c>
      <c r="B89" s="351">
        <v>300</v>
      </c>
      <c r="C89" s="351">
        <v>655</v>
      </c>
      <c r="D89" s="351" t="s">
        <v>185</v>
      </c>
      <c r="E89" s="351" t="s">
        <v>71</v>
      </c>
      <c r="F89" s="352">
        <v>1031</v>
      </c>
      <c r="G89" s="353"/>
      <c r="H89" s="173"/>
      <c r="I89" s="174">
        <f>INDEX('Ultima mCF Table'!$B$2:$D$92,MATCH('Ultima (Primo)'!$D$6,'Ultima mCF Table'!$A$2:$A$92,0),MATCH('Ultima (Primo)'!$E89,'Ultima mCF Table'!$B$1:$D$1,0))*($F89*I$11)</f>
        <v>618.6</v>
      </c>
      <c r="J89" s="174">
        <f>INDEX('Ultima mCF Table'!$B$2:$D$92,MATCH('Ultima (Primo)'!$D$6,'Ultima mCF Table'!$A$2:$A$92,0),MATCH('Ultima (Primo)'!$E89,'Ultima mCF Table'!$B$1:$D$1,0))*($F89*J$11)</f>
        <v>824.80000000000007</v>
      </c>
      <c r="K89" s="174">
        <f>INDEX('Ultima mCF Table'!$B$2:$D$92,MATCH('Ultima (Primo)'!$D$6,'Ultima mCF Table'!$A$2:$A$92,0),MATCH('Ultima (Primo)'!$E89,'Ultima mCF Table'!$B$1:$D$1,0))*($F89*K$11)</f>
        <v>1031</v>
      </c>
      <c r="L89" s="174">
        <f>INDEX('Ultima mCF Table'!$B$2:$D$92,MATCH('Ultima (Primo)'!$D$6,'Ultima mCF Table'!$A$2:$A$92,0),MATCH('Ultima (Primo)'!$E89,'Ultima mCF Table'!$B$1:$D$1,0))*($F89*L$11)</f>
        <v>1237.2</v>
      </c>
      <c r="M89" s="174">
        <f>INDEX('Ultima mCF Table'!$B$2:$D$92,MATCH('Ultima (Primo)'!$D$6,'Ultima mCF Table'!$A$2:$A$92,0),MATCH('Ultima (Primo)'!$E89,'Ultima mCF Table'!$B$1:$D$1,0))*($F89*M$11)</f>
        <v>1443.3999999999999</v>
      </c>
      <c r="N89" s="174">
        <f>INDEX('Ultima mCF Table'!$B$2:$D$92,MATCH('Ultima (Primo)'!$D$6,'Ultima mCF Table'!$A$2:$A$92,0),MATCH('Ultima (Primo)'!$E89,'Ultima mCF Table'!$B$1:$D$1,0))*($F89*N$11)</f>
        <v>1649.6000000000001</v>
      </c>
      <c r="O89" s="174">
        <f>INDEX('Ultima mCF Table'!$B$2:$D$92,MATCH('Ultima (Primo)'!$D$6,'Ultima mCF Table'!$A$2:$A$92,0),MATCH('Ultima (Primo)'!$E89,'Ultima mCF Table'!$B$1:$D$1,0))*($F89*O$11)</f>
        <v>1855.8</v>
      </c>
      <c r="P89" s="176"/>
    </row>
    <row r="90" spans="1:16" x14ac:dyDescent="0.2">
      <c r="A90" s="351">
        <v>8</v>
      </c>
      <c r="B90" s="351">
        <v>300</v>
      </c>
      <c r="C90" s="351">
        <v>725</v>
      </c>
      <c r="D90" s="351" t="s">
        <v>185</v>
      </c>
      <c r="E90" s="351" t="s">
        <v>71</v>
      </c>
      <c r="F90" s="352">
        <v>1031</v>
      </c>
      <c r="G90" s="353"/>
      <c r="H90" s="173"/>
      <c r="I90" s="174">
        <f>INDEX('Ultima mCF Table'!$B$2:$D$92,MATCH('Ultima (Primo)'!$D$6,'Ultima mCF Table'!$A$2:$A$92,0),MATCH('Ultima (Primo)'!$E90,'Ultima mCF Table'!$B$1:$D$1,0))*($F90*I$11)</f>
        <v>618.6</v>
      </c>
      <c r="J90" s="174">
        <f>INDEX('Ultima mCF Table'!$B$2:$D$92,MATCH('Ultima (Primo)'!$D$6,'Ultima mCF Table'!$A$2:$A$92,0),MATCH('Ultima (Primo)'!$E90,'Ultima mCF Table'!$B$1:$D$1,0))*($F90*J$11)</f>
        <v>824.80000000000007</v>
      </c>
      <c r="K90" s="174">
        <f>INDEX('Ultima mCF Table'!$B$2:$D$92,MATCH('Ultima (Primo)'!$D$6,'Ultima mCF Table'!$A$2:$A$92,0),MATCH('Ultima (Primo)'!$E90,'Ultima mCF Table'!$B$1:$D$1,0))*($F90*K$11)</f>
        <v>1031</v>
      </c>
      <c r="L90" s="174">
        <f>INDEX('Ultima mCF Table'!$B$2:$D$92,MATCH('Ultima (Primo)'!$D$6,'Ultima mCF Table'!$A$2:$A$92,0),MATCH('Ultima (Primo)'!$E90,'Ultima mCF Table'!$B$1:$D$1,0))*($F90*L$11)</f>
        <v>1237.2</v>
      </c>
      <c r="M90" s="174">
        <f>INDEX('Ultima mCF Table'!$B$2:$D$92,MATCH('Ultima (Primo)'!$D$6,'Ultima mCF Table'!$A$2:$A$92,0),MATCH('Ultima (Primo)'!$E90,'Ultima mCF Table'!$B$1:$D$1,0))*($F90*M$11)</f>
        <v>1443.3999999999999</v>
      </c>
      <c r="N90" s="174">
        <f>INDEX('Ultima mCF Table'!$B$2:$D$92,MATCH('Ultima (Primo)'!$D$6,'Ultima mCF Table'!$A$2:$A$92,0),MATCH('Ultima (Primo)'!$E90,'Ultima mCF Table'!$B$1:$D$1,0))*($F90*N$11)</f>
        <v>1649.6000000000001</v>
      </c>
      <c r="O90" s="174">
        <f>INDEX('Ultima mCF Table'!$B$2:$D$92,MATCH('Ultima (Primo)'!$D$6,'Ultima mCF Table'!$A$2:$A$92,0),MATCH('Ultima (Primo)'!$E90,'Ultima mCF Table'!$B$1:$D$1,0))*($F90*O$11)</f>
        <v>1855.8</v>
      </c>
      <c r="P90" s="176"/>
    </row>
    <row r="91" spans="1:16" x14ac:dyDescent="0.2">
      <c r="A91" s="351">
        <v>8</v>
      </c>
      <c r="B91" s="351">
        <v>400</v>
      </c>
      <c r="C91" s="351">
        <v>725</v>
      </c>
      <c r="D91" s="351" t="s">
        <v>185</v>
      </c>
      <c r="E91" s="351" t="s">
        <v>71</v>
      </c>
      <c r="F91" s="352">
        <v>1301</v>
      </c>
      <c r="G91" s="353"/>
      <c r="H91" s="177">
        <f>INDEX('Ultima mCF Table'!$B$2:$D$92,MATCH('Ultima (Primo)'!$D$6,'Ultima mCF Table'!$A$2:$A$92,0),MATCH('Ultima (Primo)'!$E91,'Ultima mCF Table'!$B$1:$D$1,0))*($F91*H$11)</f>
        <v>520.4</v>
      </c>
      <c r="I91" s="174">
        <f>INDEX('Ultima mCF Table'!$B$2:$D$92,MATCH('Ultima (Primo)'!$D$6,'Ultima mCF Table'!$A$2:$A$92,0),MATCH('Ultima (Primo)'!$E91,'Ultima mCF Table'!$B$1:$D$1,0))*($F91*I$11)</f>
        <v>780.6</v>
      </c>
      <c r="J91" s="174">
        <f>INDEX('Ultima mCF Table'!$B$2:$D$92,MATCH('Ultima (Primo)'!$D$6,'Ultima mCF Table'!$A$2:$A$92,0),MATCH('Ultima (Primo)'!$E91,'Ultima mCF Table'!$B$1:$D$1,0))*($F91*J$11)</f>
        <v>1040.8</v>
      </c>
      <c r="K91" s="174">
        <f>INDEX('Ultima mCF Table'!$B$2:$D$92,MATCH('Ultima (Primo)'!$D$6,'Ultima mCF Table'!$A$2:$A$92,0),MATCH('Ultima (Primo)'!$E91,'Ultima mCF Table'!$B$1:$D$1,0))*($F91*K$11)</f>
        <v>1301</v>
      </c>
      <c r="L91" s="174">
        <f>INDEX('Ultima mCF Table'!$B$2:$D$92,MATCH('Ultima (Primo)'!$D$6,'Ultima mCF Table'!$A$2:$A$92,0),MATCH('Ultima (Primo)'!$E91,'Ultima mCF Table'!$B$1:$D$1,0))*($F91*L$11)</f>
        <v>1561.2</v>
      </c>
      <c r="M91" s="174">
        <f>INDEX('Ultima mCF Table'!$B$2:$D$92,MATCH('Ultima (Primo)'!$D$6,'Ultima mCF Table'!$A$2:$A$92,0),MATCH('Ultima (Primo)'!$E91,'Ultima mCF Table'!$B$1:$D$1,0))*($F91*M$11)</f>
        <v>1821.3999999999999</v>
      </c>
      <c r="N91" s="174">
        <f>INDEX('Ultima mCF Table'!$B$2:$D$92,MATCH('Ultima (Primo)'!$D$6,'Ultima mCF Table'!$A$2:$A$92,0),MATCH('Ultima (Primo)'!$E91,'Ultima mCF Table'!$B$1:$D$1,0))*($F91*N$11)</f>
        <v>2081.6</v>
      </c>
      <c r="O91" s="174">
        <f>INDEX('Ultima mCF Table'!$B$2:$D$92,MATCH('Ultima (Primo)'!$D$6,'Ultima mCF Table'!$A$2:$A$92,0),MATCH('Ultima (Primo)'!$E91,'Ultima mCF Table'!$B$1:$D$1,0))*($F91*O$11)</f>
        <v>2341.8000000000002</v>
      </c>
      <c r="P91" s="178">
        <f>INDEX('Ultima mCF Table'!$B$2:$D$92,MATCH('Ultima (Primo)'!$D$6,'Ultima mCF Table'!$A$2:$A$92,0),MATCH('Ultima (Primo)'!$E91,'Ultima mCF Table'!$B$1:$D$1,0))*($F91*P$11)</f>
        <v>2602</v>
      </c>
    </row>
    <row r="92" spans="1:16" x14ac:dyDescent="0.2">
      <c r="A92" s="351">
        <v>8</v>
      </c>
      <c r="B92" s="351">
        <v>300</v>
      </c>
      <c r="C92" s="351">
        <v>795</v>
      </c>
      <c r="D92" s="351" t="s">
        <v>185</v>
      </c>
      <c r="E92" s="351" t="s">
        <v>71</v>
      </c>
      <c r="F92" s="352">
        <v>1031</v>
      </c>
      <c r="G92" s="353"/>
      <c r="H92" s="173"/>
      <c r="I92" s="174">
        <f>INDEX('Ultima mCF Table'!$B$2:$D$92,MATCH('Ultima (Primo)'!$D$6,'Ultima mCF Table'!$A$2:$A$92,0),MATCH('Ultima (Primo)'!$E92,'Ultima mCF Table'!$B$1:$D$1,0))*($F92*I$11)</f>
        <v>618.6</v>
      </c>
      <c r="J92" s="174">
        <f>INDEX('Ultima mCF Table'!$B$2:$D$92,MATCH('Ultima (Primo)'!$D$6,'Ultima mCF Table'!$A$2:$A$92,0),MATCH('Ultima (Primo)'!$E92,'Ultima mCF Table'!$B$1:$D$1,0))*($F92*J$11)</f>
        <v>824.80000000000007</v>
      </c>
      <c r="K92" s="174">
        <f>INDEX('Ultima mCF Table'!$B$2:$D$92,MATCH('Ultima (Primo)'!$D$6,'Ultima mCF Table'!$A$2:$A$92,0),MATCH('Ultima (Primo)'!$E92,'Ultima mCF Table'!$B$1:$D$1,0))*($F92*K$11)</f>
        <v>1031</v>
      </c>
      <c r="L92" s="174">
        <f>INDEX('Ultima mCF Table'!$B$2:$D$92,MATCH('Ultima (Primo)'!$D$6,'Ultima mCF Table'!$A$2:$A$92,0),MATCH('Ultima (Primo)'!$E92,'Ultima mCF Table'!$B$1:$D$1,0))*($F92*L$11)</f>
        <v>1237.2</v>
      </c>
      <c r="M92" s="174">
        <f>INDEX('Ultima mCF Table'!$B$2:$D$92,MATCH('Ultima (Primo)'!$D$6,'Ultima mCF Table'!$A$2:$A$92,0),MATCH('Ultima (Primo)'!$E92,'Ultima mCF Table'!$B$1:$D$1,0))*($F92*M$11)</f>
        <v>1443.3999999999999</v>
      </c>
      <c r="N92" s="174">
        <f>INDEX('Ultima mCF Table'!$B$2:$D$92,MATCH('Ultima (Primo)'!$D$6,'Ultima mCF Table'!$A$2:$A$92,0),MATCH('Ultima (Primo)'!$E92,'Ultima mCF Table'!$B$1:$D$1,0))*($F92*N$11)</f>
        <v>1649.6000000000001</v>
      </c>
      <c r="O92" s="174">
        <f>INDEX('Ultima mCF Table'!$B$2:$D$92,MATCH('Ultima (Primo)'!$D$6,'Ultima mCF Table'!$A$2:$A$92,0),MATCH('Ultima (Primo)'!$E92,'Ultima mCF Table'!$B$1:$D$1,0))*($F92*O$11)</f>
        <v>1855.8</v>
      </c>
      <c r="P92" s="176"/>
    </row>
    <row r="93" spans="1:16" x14ac:dyDescent="0.2">
      <c r="A93" s="351">
        <v>8</v>
      </c>
      <c r="B93" s="351">
        <v>400</v>
      </c>
      <c r="C93" s="351">
        <v>795</v>
      </c>
      <c r="D93" s="351" t="s">
        <v>185</v>
      </c>
      <c r="E93" s="351" t="s">
        <v>71</v>
      </c>
      <c r="F93" s="352">
        <v>1301</v>
      </c>
      <c r="G93" s="353"/>
      <c r="H93" s="177">
        <f>INDEX('Ultima mCF Table'!$B$2:$D$92,MATCH('Ultima (Primo)'!$D$6,'Ultima mCF Table'!$A$2:$A$92,0),MATCH('Ultima (Primo)'!$E93,'Ultima mCF Table'!$B$1:$D$1,0))*($F93*H$11)</f>
        <v>520.4</v>
      </c>
      <c r="I93" s="174">
        <f>INDEX('Ultima mCF Table'!$B$2:$D$92,MATCH('Ultima (Primo)'!$D$6,'Ultima mCF Table'!$A$2:$A$92,0),MATCH('Ultima (Primo)'!$E93,'Ultima mCF Table'!$B$1:$D$1,0))*($F93*I$11)</f>
        <v>780.6</v>
      </c>
      <c r="J93" s="174">
        <f>INDEX('Ultima mCF Table'!$B$2:$D$92,MATCH('Ultima (Primo)'!$D$6,'Ultima mCF Table'!$A$2:$A$92,0),MATCH('Ultima (Primo)'!$E93,'Ultima mCF Table'!$B$1:$D$1,0))*($F93*J$11)</f>
        <v>1040.8</v>
      </c>
      <c r="K93" s="174">
        <f>INDEX('Ultima mCF Table'!$B$2:$D$92,MATCH('Ultima (Primo)'!$D$6,'Ultima mCF Table'!$A$2:$A$92,0),MATCH('Ultima (Primo)'!$E93,'Ultima mCF Table'!$B$1:$D$1,0))*($F93*K$11)</f>
        <v>1301</v>
      </c>
      <c r="L93" s="174">
        <f>INDEX('Ultima mCF Table'!$B$2:$D$92,MATCH('Ultima (Primo)'!$D$6,'Ultima mCF Table'!$A$2:$A$92,0),MATCH('Ultima (Primo)'!$E93,'Ultima mCF Table'!$B$1:$D$1,0))*($F93*L$11)</f>
        <v>1561.2</v>
      </c>
      <c r="M93" s="174">
        <f>INDEX('Ultima mCF Table'!$B$2:$D$92,MATCH('Ultima (Primo)'!$D$6,'Ultima mCF Table'!$A$2:$A$92,0),MATCH('Ultima (Primo)'!$E93,'Ultima mCF Table'!$B$1:$D$1,0))*($F93*M$11)</f>
        <v>1821.3999999999999</v>
      </c>
      <c r="N93" s="174">
        <f>INDEX('Ultima mCF Table'!$B$2:$D$92,MATCH('Ultima (Primo)'!$D$6,'Ultima mCF Table'!$A$2:$A$92,0),MATCH('Ultima (Primo)'!$E93,'Ultima mCF Table'!$B$1:$D$1,0))*($F93*N$11)</f>
        <v>2081.6</v>
      </c>
      <c r="O93" s="174">
        <f>INDEX('Ultima mCF Table'!$B$2:$D$92,MATCH('Ultima (Primo)'!$D$6,'Ultima mCF Table'!$A$2:$A$92,0),MATCH('Ultima (Primo)'!$E93,'Ultima mCF Table'!$B$1:$D$1,0))*($F93*O$11)</f>
        <v>2341.8000000000002</v>
      </c>
      <c r="P93" s="178">
        <f>INDEX('Ultima mCF Table'!$B$2:$D$92,MATCH('Ultima (Primo)'!$D$6,'Ultima mCF Table'!$A$2:$A$92,0),MATCH('Ultima (Primo)'!$E93,'Ultima mCF Table'!$B$1:$D$1,0))*($F93*P$11)</f>
        <v>2602</v>
      </c>
    </row>
    <row r="94" spans="1:16" x14ac:dyDescent="0.2">
      <c r="A94" s="351">
        <v>8</v>
      </c>
      <c r="B94" s="351">
        <v>300</v>
      </c>
      <c r="C94" s="351">
        <v>865</v>
      </c>
      <c r="D94" s="351" t="s">
        <v>185</v>
      </c>
      <c r="E94" s="351" t="s">
        <v>71</v>
      </c>
      <c r="F94" s="352">
        <v>1031</v>
      </c>
      <c r="G94" s="353"/>
      <c r="H94" s="173"/>
      <c r="I94" s="174">
        <f>INDEX('Ultima mCF Table'!$B$2:$D$92,MATCH('Ultima (Primo)'!$D$6,'Ultima mCF Table'!$A$2:$A$92,0),MATCH('Ultima (Primo)'!$E94,'Ultima mCF Table'!$B$1:$D$1,0))*($F94*I$11)</f>
        <v>618.6</v>
      </c>
      <c r="J94" s="174">
        <f>INDEX('Ultima mCF Table'!$B$2:$D$92,MATCH('Ultima (Primo)'!$D$6,'Ultima mCF Table'!$A$2:$A$92,0),MATCH('Ultima (Primo)'!$E94,'Ultima mCF Table'!$B$1:$D$1,0))*($F94*J$11)</f>
        <v>824.80000000000007</v>
      </c>
      <c r="K94" s="174">
        <f>INDEX('Ultima mCF Table'!$B$2:$D$92,MATCH('Ultima (Primo)'!$D$6,'Ultima mCF Table'!$A$2:$A$92,0),MATCH('Ultima (Primo)'!$E94,'Ultima mCF Table'!$B$1:$D$1,0))*($F94*K$11)</f>
        <v>1031</v>
      </c>
      <c r="L94" s="174">
        <f>INDEX('Ultima mCF Table'!$B$2:$D$92,MATCH('Ultima (Primo)'!$D$6,'Ultima mCF Table'!$A$2:$A$92,0),MATCH('Ultima (Primo)'!$E94,'Ultima mCF Table'!$B$1:$D$1,0))*($F94*L$11)</f>
        <v>1237.2</v>
      </c>
      <c r="M94" s="174">
        <f>INDEX('Ultima mCF Table'!$B$2:$D$92,MATCH('Ultima (Primo)'!$D$6,'Ultima mCF Table'!$A$2:$A$92,0),MATCH('Ultima (Primo)'!$E94,'Ultima mCF Table'!$B$1:$D$1,0))*($F94*M$11)</f>
        <v>1443.3999999999999</v>
      </c>
      <c r="N94" s="174">
        <f>INDEX('Ultima mCF Table'!$B$2:$D$92,MATCH('Ultima (Primo)'!$D$6,'Ultima mCF Table'!$A$2:$A$92,0),MATCH('Ultima (Primo)'!$E94,'Ultima mCF Table'!$B$1:$D$1,0))*($F94*N$11)</f>
        <v>1649.6000000000001</v>
      </c>
      <c r="O94" s="174">
        <f>INDEX('Ultima mCF Table'!$B$2:$D$92,MATCH('Ultima (Primo)'!$D$6,'Ultima mCF Table'!$A$2:$A$92,0),MATCH('Ultima (Primo)'!$E94,'Ultima mCF Table'!$B$1:$D$1,0))*($F94*O$11)</f>
        <v>1855.8</v>
      </c>
      <c r="P94" s="176"/>
    </row>
    <row r="95" spans="1:16" x14ac:dyDescent="0.2">
      <c r="A95" s="351">
        <v>8</v>
      </c>
      <c r="B95" s="351">
        <v>400</v>
      </c>
      <c r="C95" s="351">
        <v>865</v>
      </c>
      <c r="D95" s="351" t="s">
        <v>185</v>
      </c>
      <c r="E95" s="351" t="s">
        <v>71</v>
      </c>
      <c r="F95" s="352">
        <v>1301</v>
      </c>
      <c r="G95" s="353"/>
      <c r="H95" s="177">
        <f>INDEX('Ultima mCF Table'!$B$2:$D$92,MATCH('Ultima (Primo)'!$D$6,'Ultima mCF Table'!$A$2:$A$92,0),MATCH('Ultima (Primo)'!$E95,'Ultima mCF Table'!$B$1:$D$1,0))*($F95*H$11)</f>
        <v>520.4</v>
      </c>
      <c r="I95" s="174">
        <f>INDEX('Ultima mCF Table'!$B$2:$D$92,MATCH('Ultima (Primo)'!$D$6,'Ultima mCF Table'!$A$2:$A$92,0),MATCH('Ultima (Primo)'!$E95,'Ultima mCF Table'!$B$1:$D$1,0))*($F95*I$11)</f>
        <v>780.6</v>
      </c>
      <c r="J95" s="174">
        <f>INDEX('Ultima mCF Table'!$B$2:$D$92,MATCH('Ultima (Primo)'!$D$6,'Ultima mCF Table'!$A$2:$A$92,0),MATCH('Ultima (Primo)'!$E95,'Ultima mCF Table'!$B$1:$D$1,0))*($F95*J$11)</f>
        <v>1040.8</v>
      </c>
      <c r="K95" s="174">
        <f>INDEX('Ultima mCF Table'!$B$2:$D$92,MATCH('Ultima (Primo)'!$D$6,'Ultima mCF Table'!$A$2:$A$92,0),MATCH('Ultima (Primo)'!$E95,'Ultima mCF Table'!$B$1:$D$1,0))*($F95*K$11)</f>
        <v>1301</v>
      </c>
      <c r="L95" s="174">
        <f>INDEX('Ultima mCF Table'!$B$2:$D$92,MATCH('Ultima (Primo)'!$D$6,'Ultima mCF Table'!$A$2:$A$92,0),MATCH('Ultima (Primo)'!$E95,'Ultima mCF Table'!$B$1:$D$1,0))*($F95*L$11)</f>
        <v>1561.2</v>
      </c>
      <c r="M95" s="174">
        <f>INDEX('Ultima mCF Table'!$B$2:$D$92,MATCH('Ultima (Primo)'!$D$6,'Ultima mCF Table'!$A$2:$A$92,0),MATCH('Ultima (Primo)'!$E95,'Ultima mCF Table'!$B$1:$D$1,0))*($F95*M$11)</f>
        <v>1821.3999999999999</v>
      </c>
      <c r="N95" s="174">
        <f>INDEX('Ultima mCF Table'!$B$2:$D$92,MATCH('Ultima (Primo)'!$D$6,'Ultima mCF Table'!$A$2:$A$92,0),MATCH('Ultima (Primo)'!$E95,'Ultima mCF Table'!$B$1:$D$1,0))*($F95*N$11)</f>
        <v>2081.6</v>
      </c>
      <c r="O95" s="174">
        <f>INDEX('Ultima mCF Table'!$B$2:$D$92,MATCH('Ultima (Primo)'!$D$6,'Ultima mCF Table'!$A$2:$A$92,0),MATCH('Ultima (Primo)'!$E95,'Ultima mCF Table'!$B$1:$D$1,0))*($F95*O$11)</f>
        <v>2341.8000000000002</v>
      </c>
      <c r="P95" s="178">
        <f>INDEX('Ultima mCF Table'!$B$2:$D$92,MATCH('Ultima (Primo)'!$D$6,'Ultima mCF Table'!$A$2:$A$92,0),MATCH('Ultima (Primo)'!$E95,'Ultima mCF Table'!$B$1:$D$1,0))*($F95*P$11)</f>
        <v>2602</v>
      </c>
    </row>
    <row r="96" spans="1:16" x14ac:dyDescent="0.2">
      <c r="A96" s="351">
        <v>8</v>
      </c>
      <c r="B96" s="351">
        <v>300</v>
      </c>
      <c r="C96" s="351">
        <v>935</v>
      </c>
      <c r="D96" s="351" t="s">
        <v>185</v>
      </c>
      <c r="E96" s="351" t="s">
        <v>71</v>
      </c>
      <c r="F96" s="352">
        <v>1031</v>
      </c>
      <c r="G96" s="353"/>
      <c r="H96" s="173"/>
      <c r="I96" s="174">
        <f>INDEX('Ultima mCF Table'!$B$2:$D$92,MATCH('Ultima (Primo)'!$D$6,'Ultima mCF Table'!$A$2:$A$92,0),MATCH('Ultima (Primo)'!$E96,'Ultima mCF Table'!$B$1:$D$1,0))*($F96*I$11)</f>
        <v>618.6</v>
      </c>
      <c r="J96" s="174">
        <f>INDEX('Ultima mCF Table'!$B$2:$D$92,MATCH('Ultima (Primo)'!$D$6,'Ultima mCF Table'!$A$2:$A$92,0),MATCH('Ultima (Primo)'!$E96,'Ultima mCF Table'!$B$1:$D$1,0))*($F96*J$11)</f>
        <v>824.80000000000007</v>
      </c>
      <c r="K96" s="174">
        <f>INDEX('Ultima mCF Table'!$B$2:$D$92,MATCH('Ultima (Primo)'!$D$6,'Ultima mCF Table'!$A$2:$A$92,0),MATCH('Ultima (Primo)'!$E96,'Ultima mCF Table'!$B$1:$D$1,0))*($F96*K$11)</f>
        <v>1031</v>
      </c>
      <c r="L96" s="174">
        <f>INDEX('Ultima mCF Table'!$B$2:$D$92,MATCH('Ultima (Primo)'!$D$6,'Ultima mCF Table'!$A$2:$A$92,0),MATCH('Ultima (Primo)'!$E96,'Ultima mCF Table'!$B$1:$D$1,0))*($F96*L$11)</f>
        <v>1237.2</v>
      </c>
      <c r="M96" s="174">
        <f>INDEX('Ultima mCF Table'!$B$2:$D$92,MATCH('Ultima (Primo)'!$D$6,'Ultima mCF Table'!$A$2:$A$92,0),MATCH('Ultima (Primo)'!$E96,'Ultima mCF Table'!$B$1:$D$1,0))*($F96*M$11)</f>
        <v>1443.3999999999999</v>
      </c>
      <c r="N96" s="174">
        <f>INDEX('Ultima mCF Table'!$B$2:$D$92,MATCH('Ultima (Primo)'!$D$6,'Ultima mCF Table'!$A$2:$A$92,0),MATCH('Ultima (Primo)'!$E96,'Ultima mCF Table'!$B$1:$D$1,0))*($F96*N$11)</f>
        <v>1649.6000000000001</v>
      </c>
      <c r="O96" s="174">
        <f>INDEX('Ultima mCF Table'!$B$2:$D$92,MATCH('Ultima (Primo)'!$D$6,'Ultima mCF Table'!$A$2:$A$92,0),MATCH('Ultima (Primo)'!$E96,'Ultima mCF Table'!$B$1:$D$1,0))*($F96*O$11)</f>
        <v>1855.8</v>
      </c>
      <c r="P96" s="176"/>
    </row>
    <row r="97" spans="1:16" x14ac:dyDescent="0.2">
      <c r="A97" s="351">
        <v>8</v>
      </c>
      <c r="B97" s="351">
        <v>400</v>
      </c>
      <c r="C97" s="351">
        <v>935</v>
      </c>
      <c r="D97" s="351" t="s">
        <v>185</v>
      </c>
      <c r="E97" s="351" t="s">
        <v>71</v>
      </c>
      <c r="F97" s="352">
        <v>1301</v>
      </c>
      <c r="G97" s="353"/>
      <c r="H97" s="177">
        <f>INDEX('Ultima mCF Table'!$B$2:$D$92,MATCH('Ultima (Primo)'!$D$6,'Ultima mCF Table'!$A$2:$A$92,0),MATCH('Ultima (Primo)'!$E97,'Ultima mCF Table'!$B$1:$D$1,0))*($F97*H$11)</f>
        <v>520.4</v>
      </c>
      <c r="I97" s="174">
        <f>INDEX('Ultima mCF Table'!$B$2:$D$92,MATCH('Ultima (Primo)'!$D$6,'Ultima mCF Table'!$A$2:$A$92,0),MATCH('Ultima (Primo)'!$E97,'Ultima mCF Table'!$B$1:$D$1,0))*($F97*I$11)</f>
        <v>780.6</v>
      </c>
      <c r="J97" s="174">
        <f>INDEX('Ultima mCF Table'!$B$2:$D$92,MATCH('Ultima (Primo)'!$D$6,'Ultima mCF Table'!$A$2:$A$92,0),MATCH('Ultima (Primo)'!$E97,'Ultima mCF Table'!$B$1:$D$1,0))*($F97*J$11)</f>
        <v>1040.8</v>
      </c>
      <c r="K97" s="174">
        <f>INDEX('Ultima mCF Table'!$B$2:$D$92,MATCH('Ultima (Primo)'!$D$6,'Ultima mCF Table'!$A$2:$A$92,0),MATCH('Ultima (Primo)'!$E97,'Ultima mCF Table'!$B$1:$D$1,0))*($F97*K$11)</f>
        <v>1301</v>
      </c>
      <c r="L97" s="174">
        <f>INDEX('Ultima mCF Table'!$B$2:$D$92,MATCH('Ultima (Primo)'!$D$6,'Ultima mCF Table'!$A$2:$A$92,0),MATCH('Ultima (Primo)'!$E97,'Ultima mCF Table'!$B$1:$D$1,0))*($F97*L$11)</f>
        <v>1561.2</v>
      </c>
      <c r="M97" s="174">
        <f>INDEX('Ultima mCF Table'!$B$2:$D$92,MATCH('Ultima (Primo)'!$D$6,'Ultima mCF Table'!$A$2:$A$92,0),MATCH('Ultima (Primo)'!$E97,'Ultima mCF Table'!$B$1:$D$1,0))*($F97*M$11)</f>
        <v>1821.3999999999999</v>
      </c>
      <c r="N97" s="174">
        <f>INDEX('Ultima mCF Table'!$B$2:$D$92,MATCH('Ultima (Primo)'!$D$6,'Ultima mCF Table'!$A$2:$A$92,0),MATCH('Ultima (Primo)'!$E97,'Ultima mCF Table'!$B$1:$D$1,0))*($F97*N$11)</f>
        <v>2081.6</v>
      </c>
      <c r="O97" s="174">
        <f>INDEX('Ultima mCF Table'!$B$2:$D$92,MATCH('Ultima (Primo)'!$D$6,'Ultima mCF Table'!$A$2:$A$92,0),MATCH('Ultima (Primo)'!$E97,'Ultima mCF Table'!$B$1:$D$1,0))*($F97*O$11)</f>
        <v>2341.8000000000002</v>
      </c>
      <c r="P97" s="178">
        <f>INDEX('Ultima mCF Table'!$B$2:$D$92,MATCH('Ultima (Primo)'!$D$6,'Ultima mCF Table'!$A$2:$A$92,0),MATCH('Ultima (Primo)'!$E97,'Ultima mCF Table'!$B$1:$D$1,0))*($F97*P$11)</f>
        <v>2602</v>
      </c>
    </row>
    <row r="98" spans="1:16" x14ac:dyDescent="0.2">
      <c r="A98" s="351">
        <v>8</v>
      </c>
      <c r="B98" s="351">
        <v>600</v>
      </c>
      <c r="C98" s="351">
        <v>935</v>
      </c>
      <c r="D98" s="351" t="s">
        <v>185</v>
      </c>
      <c r="E98" s="351" t="s">
        <v>71</v>
      </c>
      <c r="F98" s="352">
        <v>1797</v>
      </c>
      <c r="G98" s="353"/>
      <c r="H98" s="177">
        <f>INDEX('Ultima mCF Table'!$B$2:$D$92,MATCH('Ultima (Primo)'!$D$6,'Ultima mCF Table'!$A$2:$A$92,0),MATCH('Ultima (Primo)'!$E98,'Ultima mCF Table'!$B$1:$D$1,0))*($F98*H$11)</f>
        <v>718.80000000000007</v>
      </c>
      <c r="I98" s="174">
        <f>INDEX('Ultima mCF Table'!$B$2:$D$92,MATCH('Ultima (Primo)'!$D$6,'Ultima mCF Table'!$A$2:$A$92,0),MATCH('Ultima (Primo)'!$E98,'Ultima mCF Table'!$B$1:$D$1,0))*($F98*I$11)</f>
        <v>1078.2</v>
      </c>
      <c r="J98" s="174">
        <f>INDEX('Ultima mCF Table'!$B$2:$D$92,MATCH('Ultima (Primo)'!$D$6,'Ultima mCF Table'!$A$2:$A$92,0),MATCH('Ultima (Primo)'!$E98,'Ultima mCF Table'!$B$1:$D$1,0))*($F98*J$11)</f>
        <v>1437.6000000000001</v>
      </c>
      <c r="K98" s="174">
        <f>INDEX('Ultima mCF Table'!$B$2:$D$92,MATCH('Ultima (Primo)'!$D$6,'Ultima mCF Table'!$A$2:$A$92,0),MATCH('Ultima (Primo)'!$E98,'Ultima mCF Table'!$B$1:$D$1,0))*($F98*K$11)</f>
        <v>1797</v>
      </c>
      <c r="L98" s="174">
        <f>INDEX('Ultima mCF Table'!$B$2:$D$92,MATCH('Ultima (Primo)'!$D$6,'Ultima mCF Table'!$A$2:$A$92,0),MATCH('Ultima (Primo)'!$E98,'Ultima mCF Table'!$B$1:$D$1,0))*($F98*L$11)</f>
        <v>2156.4</v>
      </c>
      <c r="M98" s="174">
        <f>INDEX('Ultima mCF Table'!$B$2:$D$92,MATCH('Ultima (Primo)'!$D$6,'Ultima mCF Table'!$A$2:$A$92,0),MATCH('Ultima (Primo)'!$E98,'Ultima mCF Table'!$B$1:$D$1,0))*($F98*M$11)</f>
        <v>2515.7999999999997</v>
      </c>
      <c r="N98" s="174">
        <f>INDEX('Ultima mCF Table'!$B$2:$D$92,MATCH('Ultima (Primo)'!$D$6,'Ultima mCF Table'!$A$2:$A$92,0),MATCH('Ultima (Primo)'!$E98,'Ultima mCF Table'!$B$1:$D$1,0))*($F98*N$11)</f>
        <v>2875.2000000000003</v>
      </c>
      <c r="O98" s="174">
        <f>INDEX('Ultima mCF Table'!$B$2:$D$92,MATCH('Ultima (Primo)'!$D$6,'Ultima mCF Table'!$A$2:$A$92,0),MATCH('Ultima (Primo)'!$E98,'Ultima mCF Table'!$B$1:$D$1,0))*($F98*O$11)</f>
        <v>3234.6</v>
      </c>
      <c r="P98" s="178">
        <f>INDEX('Ultima mCF Table'!$B$2:$D$92,MATCH('Ultima (Primo)'!$D$6,'Ultima mCF Table'!$A$2:$A$92,0),MATCH('Ultima (Primo)'!$E98,'Ultima mCF Table'!$B$1:$D$1,0))*($F98*P$11)</f>
        <v>3594</v>
      </c>
    </row>
    <row r="99" spans="1:16" x14ac:dyDescent="0.2">
      <c r="A99" s="351">
        <v>8</v>
      </c>
      <c r="B99" s="351">
        <v>300</v>
      </c>
      <c r="C99" s="351">
        <v>1005</v>
      </c>
      <c r="D99" s="351" t="s">
        <v>185</v>
      </c>
      <c r="E99" s="351" t="s">
        <v>71</v>
      </c>
      <c r="F99" s="352">
        <v>1031</v>
      </c>
      <c r="G99" s="353"/>
      <c r="H99" s="173"/>
      <c r="I99" s="174">
        <f>INDEX('Ultima mCF Table'!$B$2:$D$92,MATCH('Ultima (Primo)'!$D$6,'Ultima mCF Table'!$A$2:$A$92,0),MATCH('Ultima (Primo)'!$E99,'Ultima mCF Table'!$B$1:$D$1,0))*($F99*I$11)</f>
        <v>618.6</v>
      </c>
      <c r="J99" s="174">
        <f>INDEX('Ultima mCF Table'!$B$2:$D$92,MATCH('Ultima (Primo)'!$D$6,'Ultima mCF Table'!$A$2:$A$92,0),MATCH('Ultima (Primo)'!$E99,'Ultima mCF Table'!$B$1:$D$1,0))*($F99*J$11)</f>
        <v>824.80000000000007</v>
      </c>
      <c r="K99" s="174">
        <f>INDEX('Ultima mCF Table'!$B$2:$D$92,MATCH('Ultima (Primo)'!$D$6,'Ultima mCF Table'!$A$2:$A$92,0),MATCH('Ultima (Primo)'!$E99,'Ultima mCF Table'!$B$1:$D$1,0))*($F99*K$11)</f>
        <v>1031</v>
      </c>
      <c r="L99" s="174">
        <f>INDEX('Ultima mCF Table'!$B$2:$D$92,MATCH('Ultima (Primo)'!$D$6,'Ultima mCF Table'!$A$2:$A$92,0),MATCH('Ultima (Primo)'!$E99,'Ultima mCF Table'!$B$1:$D$1,0))*($F99*L$11)</f>
        <v>1237.2</v>
      </c>
      <c r="M99" s="174">
        <f>INDEX('Ultima mCF Table'!$B$2:$D$92,MATCH('Ultima (Primo)'!$D$6,'Ultima mCF Table'!$A$2:$A$92,0),MATCH('Ultima (Primo)'!$E99,'Ultima mCF Table'!$B$1:$D$1,0))*($F99*M$11)</f>
        <v>1443.3999999999999</v>
      </c>
      <c r="N99" s="174">
        <f>INDEX('Ultima mCF Table'!$B$2:$D$92,MATCH('Ultima (Primo)'!$D$6,'Ultima mCF Table'!$A$2:$A$92,0),MATCH('Ultima (Primo)'!$E99,'Ultima mCF Table'!$B$1:$D$1,0))*($F99*N$11)</f>
        <v>1649.6000000000001</v>
      </c>
      <c r="O99" s="174">
        <f>INDEX('Ultima mCF Table'!$B$2:$D$92,MATCH('Ultima (Primo)'!$D$6,'Ultima mCF Table'!$A$2:$A$92,0),MATCH('Ultima (Primo)'!$E99,'Ultima mCF Table'!$B$1:$D$1,0))*($F99*O$11)</f>
        <v>1855.8</v>
      </c>
      <c r="P99" s="176"/>
    </row>
    <row r="100" spans="1:16" x14ac:dyDescent="0.2">
      <c r="A100" s="351">
        <v>8</v>
      </c>
      <c r="B100" s="351">
        <v>400</v>
      </c>
      <c r="C100" s="351">
        <v>1005</v>
      </c>
      <c r="D100" s="351" t="s">
        <v>185</v>
      </c>
      <c r="E100" s="351" t="s">
        <v>71</v>
      </c>
      <c r="F100" s="352">
        <v>1301</v>
      </c>
      <c r="G100" s="353"/>
      <c r="H100" s="177">
        <f>INDEX('Ultima mCF Table'!$B$2:$D$92,MATCH('Ultima (Primo)'!$D$6,'Ultima mCF Table'!$A$2:$A$92,0),MATCH('Ultima (Primo)'!$E100,'Ultima mCF Table'!$B$1:$D$1,0))*($F100*H$11)</f>
        <v>520.4</v>
      </c>
      <c r="I100" s="174">
        <f>INDEX('Ultima mCF Table'!$B$2:$D$92,MATCH('Ultima (Primo)'!$D$6,'Ultima mCF Table'!$A$2:$A$92,0),MATCH('Ultima (Primo)'!$E100,'Ultima mCF Table'!$B$1:$D$1,0))*($F100*I$11)</f>
        <v>780.6</v>
      </c>
      <c r="J100" s="174">
        <f>INDEX('Ultima mCF Table'!$B$2:$D$92,MATCH('Ultima (Primo)'!$D$6,'Ultima mCF Table'!$A$2:$A$92,0),MATCH('Ultima (Primo)'!$E100,'Ultima mCF Table'!$B$1:$D$1,0))*($F100*J$11)</f>
        <v>1040.8</v>
      </c>
      <c r="K100" s="174">
        <f>INDEX('Ultima mCF Table'!$B$2:$D$92,MATCH('Ultima (Primo)'!$D$6,'Ultima mCF Table'!$A$2:$A$92,0),MATCH('Ultima (Primo)'!$E100,'Ultima mCF Table'!$B$1:$D$1,0))*($F100*K$11)</f>
        <v>1301</v>
      </c>
      <c r="L100" s="174">
        <f>INDEX('Ultima mCF Table'!$B$2:$D$92,MATCH('Ultima (Primo)'!$D$6,'Ultima mCF Table'!$A$2:$A$92,0),MATCH('Ultima (Primo)'!$E100,'Ultima mCF Table'!$B$1:$D$1,0))*($F100*L$11)</f>
        <v>1561.2</v>
      </c>
      <c r="M100" s="174">
        <f>INDEX('Ultima mCF Table'!$B$2:$D$92,MATCH('Ultima (Primo)'!$D$6,'Ultima mCF Table'!$A$2:$A$92,0),MATCH('Ultima (Primo)'!$E100,'Ultima mCF Table'!$B$1:$D$1,0))*($F100*M$11)</f>
        <v>1821.3999999999999</v>
      </c>
      <c r="N100" s="174">
        <f>INDEX('Ultima mCF Table'!$B$2:$D$92,MATCH('Ultima (Primo)'!$D$6,'Ultima mCF Table'!$A$2:$A$92,0),MATCH('Ultima (Primo)'!$E100,'Ultima mCF Table'!$B$1:$D$1,0))*($F100*N$11)</f>
        <v>2081.6</v>
      </c>
      <c r="O100" s="174">
        <f>INDEX('Ultima mCF Table'!$B$2:$D$92,MATCH('Ultima (Primo)'!$D$6,'Ultima mCF Table'!$A$2:$A$92,0),MATCH('Ultima (Primo)'!$E100,'Ultima mCF Table'!$B$1:$D$1,0))*($F100*O$11)</f>
        <v>2341.8000000000002</v>
      </c>
      <c r="P100" s="178">
        <f>INDEX('Ultima mCF Table'!$B$2:$D$92,MATCH('Ultima (Primo)'!$D$6,'Ultima mCF Table'!$A$2:$A$92,0),MATCH('Ultima (Primo)'!$E100,'Ultima mCF Table'!$B$1:$D$1,0))*($F100*P$11)</f>
        <v>2602</v>
      </c>
    </row>
    <row r="101" spans="1:16" ht="15" thickBot="1" x14ac:dyDescent="0.25">
      <c r="A101" s="354">
        <v>8</v>
      </c>
      <c r="B101" s="354">
        <v>600</v>
      </c>
      <c r="C101" s="354">
        <v>1005</v>
      </c>
      <c r="D101" s="354" t="s">
        <v>185</v>
      </c>
      <c r="E101" s="354" t="s">
        <v>71</v>
      </c>
      <c r="F101" s="355">
        <v>1797</v>
      </c>
      <c r="G101" s="356"/>
      <c r="H101" s="179">
        <f>INDEX('Ultima mCF Table'!$B$2:$D$92,MATCH('Ultima (Primo)'!$D$6,'Ultima mCF Table'!$A$2:$A$92,0),MATCH('Ultima (Primo)'!$E101,'Ultima mCF Table'!$B$1:$D$1,0))*($F101*H$11)</f>
        <v>718.80000000000007</v>
      </c>
      <c r="I101" s="180">
        <f>INDEX('Ultima mCF Table'!$B$2:$D$92,MATCH('Ultima (Primo)'!$D$6,'Ultima mCF Table'!$A$2:$A$92,0),MATCH('Ultima (Primo)'!$E101,'Ultima mCF Table'!$B$1:$D$1,0))*($F101*I$11)</f>
        <v>1078.2</v>
      </c>
      <c r="J101" s="180">
        <f>INDEX('Ultima mCF Table'!$B$2:$D$92,MATCH('Ultima (Primo)'!$D$6,'Ultima mCF Table'!$A$2:$A$92,0),MATCH('Ultima (Primo)'!$E101,'Ultima mCF Table'!$B$1:$D$1,0))*($F101*J$11)</f>
        <v>1437.6000000000001</v>
      </c>
      <c r="K101" s="180">
        <f>INDEX('Ultima mCF Table'!$B$2:$D$92,MATCH('Ultima (Primo)'!$D$6,'Ultima mCF Table'!$A$2:$A$92,0),MATCH('Ultima (Primo)'!$E101,'Ultima mCF Table'!$B$1:$D$1,0))*($F101*K$11)</f>
        <v>1797</v>
      </c>
      <c r="L101" s="180">
        <f>INDEX('Ultima mCF Table'!$B$2:$D$92,MATCH('Ultima (Primo)'!$D$6,'Ultima mCF Table'!$A$2:$A$92,0),MATCH('Ultima (Primo)'!$E101,'Ultima mCF Table'!$B$1:$D$1,0))*($F101*L$11)</f>
        <v>2156.4</v>
      </c>
      <c r="M101" s="180">
        <f>INDEX('Ultima mCF Table'!$B$2:$D$92,MATCH('Ultima (Primo)'!$D$6,'Ultima mCF Table'!$A$2:$A$92,0),MATCH('Ultima (Primo)'!$E101,'Ultima mCF Table'!$B$1:$D$1,0))*($F101*M$11)</f>
        <v>2515.7999999999997</v>
      </c>
      <c r="N101" s="180">
        <f>INDEX('Ultima mCF Table'!$B$2:$D$92,MATCH('Ultima (Primo)'!$D$6,'Ultima mCF Table'!$A$2:$A$92,0),MATCH('Ultima (Primo)'!$E101,'Ultima mCF Table'!$B$1:$D$1,0))*($F101*N$11)</f>
        <v>2875.2000000000003</v>
      </c>
      <c r="O101" s="180">
        <f>INDEX('Ultima mCF Table'!$B$2:$D$92,MATCH('Ultima (Primo)'!$D$6,'Ultima mCF Table'!$A$2:$A$92,0),MATCH('Ultima (Primo)'!$E101,'Ultima mCF Table'!$B$1:$D$1,0))*($F101*O$11)</f>
        <v>3234.6</v>
      </c>
      <c r="P101" s="240">
        <f>INDEX('Ultima mCF Table'!$B$2:$D$92,MATCH('Ultima (Primo)'!$D$6,'Ultima mCF Table'!$A$2:$A$92,0),MATCH('Ultima (Primo)'!$E101,'Ultima mCF Table'!$B$1:$D$1,0))*($F101*P$11)</f>
        <v>3594</v>
      </c>
    </row>
    <row r="102" spans="1:16" x14ac:dyDescent="0.2">
      <c r="A102" s="351">
        <v>10</v>
      </c>
      <c r="B102" s="351">
        <v>300</v>
      </c>
      <c r="C102" s="351">
        <v>420</v>
      </c>
      <c r="D102" s="351" t="s">
        <v>184</v>
      </c>
      <c r="E102" s="351" t="s">
        <v>71</v>
      </c>
      <c r="F102" s="352">
        <v>1031</v>
      </c>
      <c r="G102" s="353"/>
      <c r="H102" s="241"/>
      <c r="I102" s="242">
        <f>INDEX('Ultima mCF Table'!$B$2:$D$92,MATCH('Ultima (Primo)'!$D$6,'Ultima mCF Table'!$A$2:$A$92,0),MATCH('Ultima (Primo)'!$E102,'Ultima mCF Table'!$B$1:$D$1,0))*($F102*I$11)</f>
        <v>618.6</v>
      </c>
      <c r="J102" s="243"/>
      <c r="K102" s="242">
        <f>INDEX('Ultima mCF Table'!$B$2:$D$92,MATCH('Ultima (Primo)'!$D$6,'Ultima mCF Table'!$A$2:$A$92,0),MATCH('Ultima (Primo)'!$E102,'Ultima mCF Table'!$B$1:$D$1,0))*($F102*K$11)</f>
        <v>1031</v>
      </c>
      <c r="L102" s="243"/>
      <c r="M102" s="242">
        <f>INDEX('Ultima mCF Table'!$B$2:$D$92,MATCH('Ultima (Primo)'!$D$6,'Ultima mCF Table'!$A$2:$A$92,0),MATCH('Ultima (Primo)'!$E102,'Ultima mCF Table'!$B$1:$D$1,0))*($F102*M$11)</f>
        <v>1443.3999999999999</v>
      </c>
      <c r="N102" s="243"/>
      <c r="O102" s="242">
        <f>INDEX('Ultima mCF Table'!$B$2:$D$92,MATCH('Ultima (Primo)'!$D$6,'Ultima mCF Table'!$A$2:$A$92,0),MATCH('Ultima (Primo)'!$E102,'Ultima mCF Table'!$B$1:$D$1,0))*($F102*O$11)</f>
        <v>1855.8</v>
      </c>
      <c r="P102" s="244"/>
    </row>
    <row r="103" spans="1:16" x14ac:dyDescent="0.2">
      <c r="A103" s="351">
        <v>10</v>
      </c>
      <c r="B103" s="351">
        <v>300</v>
      </c>
      <c r="C103" s="351">
        <v>490</v>
      </c>
      <c r="D103" s="351" t="s">
        <v>184</v>
      </c>
      <c r="E103" s="351" t="s">
        <v>71</v>
      </c>
      <c r="F103" s="352">
        <v>1031</v>
      </c>
      <c r="G103" s="353"/>
      <c r="H103" s="173"/>
      <c r="I103" s="174">
        <f>INDEX('Ultima mCF Table'!$B$2:$D$92,MATCH('Ultima (Primo)'!$D$6,'Ultima mCF Table'!$A$2:$A$92,0),MATCH('Ultima (Primo)'!$E103,'Ultima mCF Table'!$B$1:$D$1,0))*($F103*I$11)</f>
        <v>618.6</v>
      </c>
      <c r="J103" s="175"/>
      <c r="K103" s="174">
        <f>INDEX('Ultima mCF Table'!$B$2:$D$92,MATCH('Ultima (Primo)'!$D$6,'Ultima mCF Table'!$A$2:$A$92,0),MATCH('Ultima (Primo)'!$E103,'Ultima mCF Table'!$B$1:$D$1,0))*($F103*K$11)</f>
        <v>1031</v>
      </c>
      <c r="L103" s="175"/>
      <c r="M103" s="174">
        <f>INDEX('Ultima mCF Table'!$B$2:$D$92,MATCH('Ultima (Primo)'!$D$6,'Ultima mCF Table'!$A$2:$A$92,0),MATCH('Ultima (Primo)'!$E103,'Ultima mCF Table'!$B$1:$D$1,0))*($F103*M$11)</f>
        <v>1443.3999999999999</v>
      </c>
      <c r="N103" s="175"/>
      <c r="O103" s="174">
        <f>INDEX('Ultima mCF Table'!$B$2:$D$92,MATCH('Ultima (Primo)'!$D$6,'Ultima mCF Table'!$A$2:$A$92,0),MATCH('Ultima (Primo)'!$E103,'Ultima mCF Table'!$B$1:$D$1,0))*($F103*O$11)</f>
        <v>1855.8</v>
      </c>
      <c r="P103" s="176"/>
    </row>
    <row r="104" spans="1:16" x14ac:dyDescent="0.2">
      <c r="A104" s="351">
        <v>10</v>
      </c>
      <c r="B104" s="351">
        <v>300</v>
      </c>
      <c r="C104" s="351">
        <v>420</v>
      </c>
      <c r="D104" s="351" t="s">
        <v>185</v>
      </c>
      <c r="E104" s="351" t="s">
        <v>71</v>
      </c>
      <c r="F104" s="352">
        <v>1195</v>
      </c>
      <c r="G104" s="353"/>
      <c r="H104" s="173"/>
      <c r="I104" s="174">
        <f>INDEX('Ultima mCF Table'!$B$2:$D$92,MATCH('Ultima (Primo)'!$D$6,'Ultima mCF Table'!$A$2:$A$92,0),MATCH('Ultima (Primo)'!$E104,'Ultima mCF Table'!$B$1:$D$1,0))*($F104*I$11)</f>
        <v>717</v>
      </c>
      <c r="J104" s="174">
        <f>INDEX('Ultima mCF Table'!$B$2:$D$92,MATCH('Ultima (Primo)'!$D$6,'Ultima mCF Table'!$A$2:$A$92,0),MATCH('Ultima (Primo)'!$E104,'Ultima mCF Table'!$B$1:$D$1,0))*($F104*J$11)</f>
        <v>956</v>
      </c>
      <c r="K104" s="174">
        <f>INDEX('Ultima mCF Table'!$B$2:$D$92,MATCH('Ultima (Primo)'!$D$6,'Ultima mCF Table'!$A$2:$A$92,0),MATCH('Ultima (Primo)'!$E104,'Ultima mCF Table'!$B$1:$D$1,0))*($F104*K$11)</f>
        <v>1195</v>
      </c>
      <c r="L104" s="174">
        <f>INDEX('Ultima mCF Table'!$B$2:$D$92,MATCH('Ultima (Primo)'!$D$6,'Ultima mCF Table'!$A$2:$A$92,0),MATCH('Ultima (Primo)'!$E104,'Ultima mCF Table'!$B$1:$D$1,0))*($F104*L$11)</f>
        <v>1434</v>
      </c>
      <c r="M104" s="174">
        <f>INDEX('Ultima mCF Table'!$B$2:$D$92,MATCH('Ultima (Primo)'!$D$6,'Ultima mCF Table'!$A$2:$A$92,0),MATCH('Ultima (Primo)'!$E104,'Ultima mCF Table'!$B$1:$D$1,0))*($F104*M$11)</f>
        <v>1673</v>
      </c>
      <c r="N104" s="174">
        <f>INDEX('Ultima mCF Table'!$B$2:$D$92,MATCH('Ultima (Primo)'!$D$6,'Ultima mCF Table'!$A$2:$A$92,0),MATCH('Ultima (Primo)'!$E104,'Ultima mCF Table'!$B$1:$D$1,0))*($F104*N$11)</f>
        <v>1912</v>
      </c>
      <c r="O104" s="174">
        <f>INDEX('Ultima mCF Table'!$B$2:$D$92,MATCH('Ultima (Primo)'!$D$6,'Ultima mCF Table'!$A$2:$A$92,0),MATCH('Ultima (Primo)'!$E104,'Ultima mCF Table'!$B$1:$D$1,0))*($F104*O$11)</f>
        <v>2151</v>
      </c>
      <c r="P104" s="176"/>
    </row>
    <row r="105" spans="1:16" ht="15" thickBot="1" x14ac:dyDescent="0.25">
      <c r="A105" s="354">
        <v>10</v>
      </c>
      <c r="B105" s="354">
        <v>300</v>
      </c>
      <c r="C105" s="354">
        <v>490</v>
      </c>
      <c r="D105" s="354" t="s">
        <v>185</v>
      </c>
      <c r="E105" s="354" t="s">
        <v>71</v>
      </c>
      <c r="F105" s="355">
        <v>1195</v>
      </c>
      <c r="G105" s="356"/>
      <c r="H105" s="434"/>
      <c r="I105" s="180">
        <f>INDEX('Ultima mCF Table'!$B$2:$D$92,MATCH('Ultima (Primo)'!$D$6,'Ultima mCF Table'!$A$2:$A$92,0),MATCH('Ultima (Primo)'!$E105,'Ultima mCF Table'!$B$1:$D$1,0))*($F105*I$11)</f>
        <v>717</v>
      </c>
      <c r="J105" s="180">
        <f>INDEX('Ultima mCF Table'!$B$2:$D$92,MATCH('Ultima (Primo)'!$D$6,'Ultima mCF Table'!$A$2:$A$92,0),MATCH('Ultima (Primo)'!$E105,'Ultima mCF Table'!$B$1:$D$1,0))*($F105*J$11)</f>
        <v>956</v>
      </c>
      <c r="K105" s="180">
        <f>INDEX('Ultima mCF Table'!$B$2:$D$92,MATCH('Ultima (Primo)'!$D$6,'Ultima mCF Table'!$A$2:$A$92,0),MATCH('Ultima (Primo)'!$E105,'Ultima mCF Table'!$B$1:$D$1,0))*($F105*K$11)</f>
        <v>1195</v>
      </c>
      <c r="L105" s="180">
        <f>INDEX('Ultima mCF Table'!$B$2:$D$92,MATCH('Ultima (Primo)'!$D$6,'Ultima mCF Table'!$A$2:$A$92,0),MATCH('Ultima (Primo)'!$E105,'Ultima mCF Table'!$B$1:$D$1,0))*($F105*L$11)</f>
        <v>1434</v>
      </c>
      <c r="M105" s="180">
        <f>INDEX('Ultima mCF Table'!$B$2:$D$92,MATCH('Ultima (Primo)'!$D$6,'Ultima mCF Table'!$A$2:$A$92,0),MATCH('Ultima (Primo)'!$E105,'Ultima mCF Table'!$B$1:$D$1,0))*($F105*M$11)</f>
        <v>1673</v>
      </c>
      <c r="N105" s="180">
        <f>INDEX('Ultima mCF Table'!$B$2:$D$92,MATCH('Ultima (Primo)'!$D$6,'Ultima mCF Table'!$A$2:$A$92,0),MATCH('Ultima (Primo)'!$E105,'Ultima mCF Table'!$B$1:$D$1,0))*($F105*N$11)</f>
        <v>1912</v>
      </c>
      <c r="O105" s="180">
        <f>INDEX('Ultima mCF Table'!$B$2:$D$92,MATCH('Ultima (Primo)'!$D$6,'Ultima mCF Table'!$A$2:$A$92,0),MATCH('Ultima (Primo)'!$E105,'Ultima mCF Table'!$B$1:$D$1,0))*($F105*O$11)</f>
        <v>2151</v>
      </c>
      <c r="P105" s="182"/>
    </row>
  </sheetData>
  <sheetProtection algorithmName="SHA-512" hashValue="5FCLHv/qlR2tTIUxfaB1Q17g5y0cYYEBKXPdzCxyMSGZoKm/pRMKEVXAJZELdipUqFLNbfpuaeSDj1BAlNqJYQ==" saltValue="kkXKEeU8jaJF3v7Fule0Uw==" spinCount="100000" sheet="1" objects="1" scenarios="1"/>
  <mergeCells count="4">
    <mergeCell ref="M3:N3"/>
    <mergeCell ref="M4:N4"/>
    <mergeCell ref="M5:N5"/>
    <mergeCell ref="J2:K2"/>
  </mergeCells>
  <phoneticPr fontId="5" type="noConversion"/>
  <conditionalFormatting sqref="H12:P105">
    <cfRule type="cellIs" dxfId="53" priority="5" operator="greaterThanOrEqual">
      <formula>$D$8</formula>
    </cfRule>
  </conditionalFormatting>
  <conditionalFormatting sqref="J6">
    <cfRule type="cellIs" dxfId="52" priority="1" operator="greaterThanOrEqual">
      <formula>$D$8</formula>
    </cfRule>
  </conditionalFormatting>
  <conditionalFormatting sqref="K5">
    <cfRule type="cellIs" dxfId="51" priority="2" operator="greaterThanOrEqual">
      <formula>$D$8</formula>
    </cfRule>
  </conditionalFormatting>
  <dataValidations count="2">
    <dataValidation type="custom" allowBlank="1" showInputMessage="1" showErrorMessage="1" errorTitle="Return Cannot Exceed Flow" error="Return Temp can not be higher than Flow Temp" sqref="D4" xr:uid="{51F9D63B-AA4A-477A-AFDB-E4D76B4A55D8}">
      <formula1>D4&lt;D3</formula1>
    </dataValidation>
    <dataValidation type="custom" allowBlank="1" showInputMessage="1" showErrorMessage="1" errorTitle="Error" error="Flow Temp Too High" sqref="D3" xr:uid="{BA628A1A-F0CF-41B1-B26D-663E2EB3CABF}">
      <formula1>D3&lt;82.1</formula1>
    </dataValidation>
  </dataValidations>
  <hyperlinks>
    <hyperlink ref="O4" r:id="rId1" xr:uid="{B1A58C9B-0A4E-4103-AB9D-966139E6D495}"/>
    <hyperlink ref="O5" r:id="rId2" xr:uid="{297FEE64-57F1-4891-8BA7-69EEE822CC56}"/>
    <hyperlink ref="R3:S3" location="Home!A1" display="Home" xr:uid="{AB206D79-4A51-4B65-B6E5-7AE179890489}"/>
    <hyperlink ref="R4:S4" r:id="rId3" display="Product Webpage" xr:uid="{8A46E1DA-EB06-4464-A268-54EED5FAA8DA}"/>
  </hyperlinks>
  <pageMargins left="0.7" right="0.7" top="0.75" bottom="0.75" header="0.3" footer="0.3"/>
  <pageSetup paperSize="9" scale="55" orientation="portrait" r:id="rId4"/>
  <ignoredErrors>
    <ignoredError sqref="D6" unlockedFormula="1"/>
  </ignoredErrors>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2B68C-E38D-451C-A9B5-E73ACFA6B219}">
  <sheetPr codeName="Sheet19"/>
  <dimension ref="A1:P94"/>
  <sheetViews>
    <sheetView showGridLines="0" zoomScale="85" zoomScaleNormal="85" workbookViewId="0">
      <pane xSplit="5" ySplit="10" topLeftCell="F76" activePane="bottomRight" state="frozen"/>
      <selection activeCell="F31" sqref="F31"/>
      <selection pane="topRight" activeCell="F31" sqref="F31"/>
      <selection pane="bottomLeft" activeCell="F31" sqref="F31"/>
      <selection pane="bottomRight" activeCell="D6" sqref="D6"/>
    </sheetView>
  </sheetViews>
  <sheetFormatPr defaultRowHeight="14.25" x14ac:dyDescent="0.2"/>
  <cols>
    <col min="1" max="3" width="9.140625" style="168"/>
    <col min="4" max="4" width="9.85546875" style="168" customWidth="1"/>
    <col min="5" max="5" width="3.28515625" style="168" customWidth="1"/>
    <col min="6" max="6" width="11.28515625" style="168" customWidth="1"/>
    <col min="7" max="7" width="10.28515625" style="192" customWidth="1"/>
    <col min="8" max="16" width="10.7109375" style="192" customWidth="1"/>
    <col min="17" max="16384" width="9.140625" style="168"/>
  </cols>
  <sheetData>
    <row r="1" spans="1:16" ht="46.5" customHeight="1" thickBot="1" x14ac:dyDescent="0.25">
      <c r="A1" s="265" t="s">
        <v>187</v>
      </c>
      <c r="B1" s="265"/>
    </row>
    <row r="2" spans="1:16" ht="35.25" thickBot="1" x14ac:dyDescent="0.5">
      <c r="A2" s="266"/>
      <c r="B2" s="266"/>
      <c r="F2" s="590"/>
      <c r="G2" s="618" t="s">
        <v>244</v>
      </c>
    </row>
    <row r="3" spans="1:16" ht="15" thickBot="1" x14ac:dyDescent="0.25">
      <c r="A3" s="259" t="s">
        <v>2</v>
      </c>
      <c r="B3" s="527"/>
      <c r="C3" s="261"/>
      <c r="D3" s="81">
        <v>80</v>
      </c>
      <c r="F3" s="591" t="s">
        <v>256</v>
      </c>
      <c r="G3" s="613">
        <v>153</v>
      </c>
      <c r="J3" s="257" t="s">
        <v>26</v>
      </c>
      <c r="K3" s="258"/>
      <c r="L3" s="510" t="s">
        <v>27</v>
      </c>
      <c r="M3" s="512"/>
      <c r="N3" s="267" t="s">
        <v>172</v>
      </c>
      <c r="O3" s="523"/>
      <c r="P3" s="168"/>
    </row>
    <row r="4" spans="1:16" ht="15" thickBot="1" x14ac:dyDescent="0.25">
      <c r="A4" s="259" t="s">
        <v>3</v>
      </c>
      <c r="B4" s="527"/>
      <c r="C4" s="261"/>
      <c r="D4" s="81">
        <v>60</v>
      </c>
      <c r="F4" s="591" t="s">
        <v>257</v>
      </c>
      <c r="G4" s="614">
        <v>153</v>
      </c>
      <c r="J4" s="262" t="s">
        <v>31</v>
      </c>
      <c r="K4" s="263"/>
      <c r="L4" s="504" t="s">
        <v>28</v>
      </c>
      <c r="M4" s="506"/>
      <c r="N4" s="267" t="s">
        <v>171</v>
      </c>
      <c r="O4" s="523"/>
      <c r="P4" s="168"/>
    </row>
    <row r="5" spans="1:16" ht="15" thickBot="1" x14ac:dyDescent="0.25">
      <c r="A5" s="259" t="s">
        <v>4</v>
      </c>
      <c r="B5" s="527"/>
      <c r="C5" s="261"/>
      <c r="D5" s="81">
        <v>20</v>
      </c>
      <c r="F5" s="591" t="s">
        <v>258</v>
      </c>
      <c r="G5" s="614">
        <v>153</v>
      </c>
      <c r="J5" s="257" t="s">
        <v>29</v>
      </c>
      <c r="K5" s="258"/>
      <c r="L5" s="507" t="s">
        <v>30</v>
      </c>
      <c r="M5" s="509"/>
      <c r="P5" s="168"/>
    </row>
    <row r="6" spans="1:16" ht="15" thickBot="1" x14ac:dyDescent="0.25">
      <c r="A6" s="256"/>
      <c r="B6" s="528"/>
      <c r="C6" s="255" t="s">
        <v>33</v>
      </c>
      <c r="D6" s="187">
        <f>((D3+D4)/2)-D5</f>
        <v>50</v>
      </c>
      <c r="F6" s="591" t="s">
        <v>259</v>
      </c>
      <c r="G6" s="619">
        <v>236</v>
      </c>
      <c r="P6" s="168"/>
    </row>
    <row r="7" spans="1:16" ht="15" thickBot="1" x14ac:dyDescent="0.25">
      <c r="A7" s="189"/>
      <c r="B7" s="189"/>
      <c r="C7" s="189"/>
      <c r="D7" s="191"/>
    </row>
    <row r="8" spans="1:16" ht="15" thickBot="1" x14ac:dyDescent="0.25">
      <c r="A8" s="253" t="s">
        <v>25</v>
      </c>
      <c r="B8" s="529"/>
      <c r="C8" s="255"/>
      <c r="D8" s="81">
        <v>1000</v>
      </c>
    </row>
    <row r="9" spans="1:16" ht="15" thickBot="1" x14ac:dyDescent="0.25">
      <c r="B9" s="189"/>
      <c r="C9" s="189"/>
      <c r="D9" s="190"/>
      <c r="E9" s="189"/>
      <c r="F9" s="191"/>
      <c r="H9" s="311"/>
      <c r="I9" s="311"/>
      <c r="J9" s="311"/>
      <c r="K9" s="311"/>
      <c r="L9" s="311"/>
      <c r="M9" s="311"/>
      <c r="N9" s="311"/>
      <c r="O9" s="311"/>
      <c r="P9" s="311"/>
    </row>
    <row r="10" spans="1:16" ht="45.75" customHeight="1" thickBot="1" x14ac:dyDescent="0.25">
      <c r="A10" s="309" t="s">
        <v>70</v>
      </c>
      <c r="B10" s="530" t="s">
        <v>190</v>
      </c>
      <c r="C10" s="309" t="s">
        <v>191</v>
      </c>
      <c r="D10" s="531" t="s">
        <v>73</v>
      </c>
      <c r="E10" s="532"/>
      <c r="F10" s="277" t="s">
        <v>105</v>
      </c>
      <c r="G10" s="533" t="s">
        <v>74</v>
      </c>
      <c r="H10" s="277" t="s">
        <v>192</v>
      </c>
      <c r="I10" s="277" t="s">
        <v>193</v>
      </c>
      <c r="J10" s="277" t="s">
        <v>105</v>
      </c>
      <c r="K10" s="533" t="s">
        <v>74</v>
      </c>
      <c r="L10" s="277" t="s">
        <v>194</v>
      </c>
      <c r="M10" s="277" t="s">
        <v>195</v>
      </c>
      <c r="N10" s="168"/>
      <c r="O10" s="168"/>
      <c r="P10" s="168"/>
    </row>
    <row r="11" spans="1:16" x14ac:dyDescent="0.2">
      <c r="A11" s="231" t="s">
        <v>188</v>
      </c>
      <c r="B11" s="534">
        <v>1943</v>
      </c>
      <c r="C11" s="231">
        <v>490</v>
      </c>
      <c r="D11" s="535" t="s">
        <v>47</v>
      </c>
      <c r="E11" s="536"/>
      <c r="F11" s="237">
        <v>1600</v>
      </c>
      <c r="G11" s="537">
        <v>350</v>
      </c>
      <c r="H11" s="218">
        <f>INDEX('Ultima mCF Table'!$B$2:$D$92,MATCH($D$6,'Ultima mCF Table'!$A$2:$A$92,0),MATCH($D11,'Ultima mCF Table'!$B$1:$D$1,0))*Outputs!H241</f>
        <v>678</v>
      </c>
      <c r="I11" s="218">
        <f>INDEX('Ultima mCF Table'!$B$2:$D$92,MATCH($D$6,'Ultima mCF Table'!$A$2:$A$92,0),MATCH($D11,'Ultima mCF Table'!$B$1:$D$1,0))*Outputs!I241</f>
        <v>1036</v>
      </c>
      <c r="J11" s="237">
        <v>1600</v>
      </c>
      <c r="K11" s="537">
        <v>320</v>
      </c>
      <c r="L11" s="218">
        <f>INDEX('Ultima mCF Table'!$B$2:$D$92,MATCH($D$6,'Ultima mCF Table'!$A$2:$A$92,0),MATCH($D11,'Ultima mCF Table'!$B$1:$D$1,0))*Outputs!L241</f>
        <v>777</v>
      </c>
      <c r="M11" s="218">
        <f>INDEX('Ultima mCF Table'!$B$2:$D$92,MATCH($D$6,'Ultima mCF Table'!$A$2:$A$92,0),MATCH($D11,'Ultima mCF Table'!$B$1:$D$1,0))*Outputs!M241</f>
        <v>1332</v>
      </c>
      <c r="N11" s="304"/>
      <c r="O11" s="304"/>
      <c r="P11" s="304"/>
    </row>
    <row r="12" spans="1:16" x14ac:dyDescent="0.2">
      <c r="A12" s="231" t="s">
        <v>188</v>
      </c>
      <c r="B12" s="534">
        <v>1943</v>
      </c>
      <c r="C12" s="231">
        <v>560</v>
      </c>
      <c r="D12" s="535" t="s">
        <v>47</v>
      </c>
      <c r="E12" s="536"/>
      <c r="F12" s="237">
        <v>1600</v>
      </c>
      <c r="G12" s="537">
        <v>420</v>
      </c>
      <c r="H12" s="443">
        <f>INDEX('Ultima mCF Table'!$B$2:$D$92,MATCH($D$6,'Ultima mCF Table'!$A$2:$A$92,0),MATCH($D12,'Ultima mCF Table'!$B$1:$D$1,0))*Outputs!H242</f>
        <v>814</v>
      </c>
      <c r="I12" s="443">
        <f>INDEX('Ultima mCF Table'!$B$2:$D$92,MATCH($D$6,'Ultima mCF Table'!$A$2:$A$92,0),MATCH($D12,'Ultima mCF Table'!$B$1:$D$1,0))*Outputs!I242</f>
        <v>1243</v>
      </c>
      <c r="J12" s="237">
        <v>1600</v>
      </c>
      <c r="K12" s="537">
        <v>400</v>
      </c>
      <c r="L12" s="443">
        <f>INDEX('Ultima mCF Table'!$B$2:$D$92,MATCH($D$6,'Ultima mCF Table'!$A$2:$A$92,0),MATCH($D12,'Ultima mCF Table'!$B$1:$D$1,0))*Outputs!L242</f>
        <v>971</v>
      </c>
      <c r="M12" s="443">
        <f>INDEX('Ultima mCF Table'!$B$2:$D$92,MATCH($D$6,'Ultima mCF Table'!$A$2:$A$92,0),MATCH($D12,'Ultima mCF Table'!$B$1:$D$1,0))*Outputs!M242</f>
        <v>1665</v>
      </c>
      <c r="N12" s="304"/>
      <c r="O12" s="304"/>
      <c r="P12" s="304"/>
    </row>
    <row r="13" spans="1:16" x14ac:dyDescent="0.2">
      <c r="A13" s="231" t="s">
        <v>188</v>
      </c>
      <c r="B13" s="534">
        <v>1943</v>
      </c>
      <c r="C13" s="231">
        <v>630</v>
      </c>
      <c r="D13" s="535" t="s">
        <v>47</v>
      </c>
      <c r="E13" s="536"/>
      <c r="F13" s="237">
        <v>1600</v>
      </c>
      <c r="G13" s="537">
        <v>490</v>
      </c>
      <c r="H13" s="443">
        <f>INDEX('Ultima mCF Table'!$B$2:$D$92,MATCH($D$6,'Ultima mCF Table'!$A$2:$A$92,0),MATCH($D13,'Ultima mCF Table'!$B$1:$D$1,0))*Outputs!H243</f>
        <v>949</v>
      </c>
      <c r="I13" s="443">
        <f>INDEX('Ultima mCF Table'!$B$2:$D$92,MATCH($D$6,'Ultima mCF Table'!$A$2:$A$92,0),MATCH($D13,'Ultima mCF Table'!$B$1:$D$1,0))*Outputs!I243</f>
        <v>1450</v>
      </c>
      <c r="J13" s="237">
        <v>1600</v>
      </c>
      <c r="K13" s="537">
        <v>480</v>
      </c>
      <c r="L13" s="443">
        <f>INDEX('Ultima mCF Table'!$B$2:$D$92,MATCH($D$6,'Ultima mCF Table'!$A$2:$A$92,0),MATCH($D13,'Ultima mCF Table'!$B$1:$D$1,0))*Outputs!L243</f>
        <v>1166</v>
      </c>
      <c r="M13" s="443">
        <f>INDEX('Ultima mCF Table'!$B$2:$D$92,MATCH($D$6,'Ultima mCF Table'!$A$2:$A$92,0),MATCH($D13,'Ultima mCF Table'!$B$1:$D$1,0))*Outputs!M243</f>
        <v>1998</v>
      </c>
      <c r="N13" s="304"/>
      <c r="O13" s="304"/>
      <c r="P13" s="304"/>
    </row>
    <row r="14" spans="1:16" x14ac:dyDescent="0.2">
      <c r="A14" s="231" t="s">
        <v>188</v>
      </c>
      <c r="B14" s="534">
        <v>1943</v>
      </c>
      <c r="C14" s="231">
        <v>700</v>
      </c>
      <c r="D14" s="535" t="s">
        <v>47</v>
      </c>
      <c r="E14" s="536"/>
      <c r="F14" s="237">
        <v>1600</v>
      </c>
      <c r="G14" s="537">
        <v>560</v>
      </c>
      <c r="H14" s="443">
        <f>INDEX('Ultima mCF Table'!$B$2:$D$92,MATCH($D$6,'Ultima mCF Table'!$A$2:$A$92,0),MATCH($D14,'Ultima mCF Table'!$B$1:$D$1,0))*Outputs!H244</f>
        <v>1085</v>
      </c>
      <c r="I14" s="443">
        <f>INDEX('Ultima mCF Table'!$B$2:$D$92,MATCH($D$6,'Ultima mCF Table'!$A$2:$A$92,0),MATCH($D14,'Ultima mCF Table'!$B$1:$D$1,0))*Outputs!I244</f>
        <v>1658</v>
      </c>
      <c r="J14" s="237">
        <v>1600</v>
      </c>
      <c r="K14" s="537">
        <v>560</v>
      </c>
      <c r="L14" s="443">
        <f>INDEX('Ultima mCF Table'!$B$2:$D$92,MATCH($D$6,'Ultima mCF Table'!$A$2:$A$92,0),MATCH($D14,'Ultima mCF Table'!$B$1:$D$1,0))*Outputs!L244</f>
        <v>1360</v>
      </c>
      <c r="M14" s="443">
        <f>INDEX('Ultima mCF Table'!$B$2:$D$92,MATCH($D$6,'Ultima mCF Table'!$A$2:$A$92,0),MATCH($D14,'Ultima mCF Table'!$B$1:$D$1,0))*Outputs!M244</f>
        <v>2331</v>
      </c>
      <c r="N14" s="304"/>
      <c r="O14" s="304"/>
      <c r="P14" s="304"/>
    </row>
    <row r="15" spans="1:16" x14ac:dyDescent="0.2">
      <c r="A15" s="231" t="s">
        <v>188</v>
      </c>
      <c r="B15" s="534">
        <v>1943</v>
      </c>
      <c r="C15" s="231">
        <v>770</v>
      </c>
      <c r="D15" s="535" t="s">
        <v>47</v>
      </c>
      <c r="E15" s="536"/>
      <c r="F15" s="237">
        <v>1600</v>
      </c>
      <c r="G15" s="537">
        <v>630</v>
      </c>
      <c r="H15" s="443">
        <f>INDEX('Ultima mCF Table'!$B$2:$D$92,MATCH($D$6,'Ultima mCF Table'!$A$2:$A$92,0),MATCH($D15,'Ultima mCF Table'!$B$1:$D$1,0))*Outputs!H245</f>
        <v>1220</v>
      </c>
      <c r="I15" s="443">
        <f>INDEX('Ultima mCF Table'!$B$2:$D$92,MATCH($D$6,'Ultima mCF Table'!$A$2:$A$92,0),MATCH($D15,'Ultima mCF Table'!$B$1:$D$1,0))*Outputs!I245</f>
        <v>1865</v>
      </c>
      <c r="J15" s="237">
        <v>1600</v>
      </c>
      <c r="K15" s="537">
        <v>640</v>
      </c>
      <c r="L15" s="443">
        <f>INDEX('Ultima mCF Table'!$B$2:$D$92,MATCH($D$6,'Ultima mCF Table'!$A$2:$A$92,0),MATCH($D15,'Ultima mCF Table'!$B$1:$D$1,0))*Outputs!L245</f>
        <v>1554</v>
      </c>
      <c r="M15" s="443">
        <f>INDEX('Ultima mCF Table'!$B$2:$D$92,MATCH($D$6,'Ultima mCF Table'!$A$2:$A$92,0),MATCH($D15,'Ultima mCF Table'!$B$1:$D$1,0))*Outputs!M245</f>
        <v>2664</v>
      </c>
      <c r="N15" s="304"/>
      <c r="O15" s="304"/>
      <c r="P15" s="304"/>
    </row>
    <row r="16" spans="1:16" x14ac:dyDescent="0.2">
      <c r="A16" s="231" t="s">
        <v>188</v>
      </c>
      <c r="B16" s="534">
        <v>1943</v>
      </c>
      <c r="C16" s="231">
        <v>840</v>
      </c>
      <c r="D16" s="535" t="s">
        <v>47</v>
      </c>
      <c r="E16" s="536"/>
      <c r="F16" s="237">
        <v>1600</v>
      </c>
      <c r="G16" s="537">
        <v>700</v>
      </c>
      <c r="H16" s="443">
        <f>INDEX('Ultima mCF Table'!$B$2:$D$92,MATCH($D$6,'Ultima mCF Table'!$A$2:$A$92,0),MATCH($D16,'Ultima mCF Table'!$B$1:$D$1,0))*Outputs!H246</f>
        <v>1356</v>
      </c>
      <c r="I16" s="443">
        <f>INDEX('Ultima mCF Table'!$B$2:$D$92,MATCH($D$6,'Ultima mCF Table'!$A$2:$A$92,0),MATCH($D16,'Ultima mCF Table'!$B$1:$D$1,0))*Outputs!I246</f>
        <v>2072</v>
      </c>
      <c r="J16" s="237">
        <v>1600</v>
      </c>
      <c r="K16" s="537">
        <v>720</v>
      </c>
      <c r="L16" s="443">
        <f>INDEX('Ultima mCF Table'!$B$2:$D$92,MATCH($D$6,'Ultima mCF Table'!$A$2:$A$92,0),MATCH($D16,'Ultima mCF Table'!$B$1:$D$1,0))*Outputs!L246</f>
        <v>1748</v>
      </c>
      <c r="M16" s="443">
        <f>INDEX('Ultima mCF Table'!$B$2:$D$92,MATCH($D$6,'Ultima mCF Table'!$A$2:$A$92,0),MATCH($D16,'Ultima mCF Table'!$B$1:$D$1,0))*Outputs!M246</f>
        <v>2997</v>
      </c>
      <c r="N16" s="304"/>
      <c r="O16" s="304"/>
      <c r="P16" s="304"/>
    </row>
    <row r="17" spans="1:16" x14ac:dyDescent="0.2">
      <c r="A17" s="231" t="s">
        <v>188</v>
      </c>
      <c r="B17" s="534">
        <v>2043</v>
      </c>
      <c r="C17" s="231">
        <v>490</v>
      </c>
      <c r="D17" s="535" t="s">
        <v>47</v>
      </c>
      <c r="E17" s="536"/>
      <c r="F17" s="237">
        <v>1700</v>
      </c>
      <c r="G17" s="537">
        <v>350</v>
      </c>
      <c r="H17" s="443">
        <f>INDEX('Ultima mCF Table'!$B$2:$D$92,MATCH($D$6,'Ultima mCF Table'!$A$2:$A$92,0),MATCH($D17,'Ultima mCF Table'!$B$1:$D$1,0))*Outputs!H247</f>
        <v>718</v>
      </c>
      <c r="I17" s="443">
        <f>INDEX('Ultima mCF Table'!$B$2:$D$92,MATCH($D$6,'Ultima mCF Table'!$A$2:$A$92,0),MATCH($D17,'Ultima mCF Table'!$B$1:$D$1,0))*Outputs!I247</f>
        <v>1087</v>
      </c>
      <c r="J17" s="237">
        <v>1700</v>
      </c>
      <c r="K17" s="537">
        <v>320</v>
      </c>
      <c r="L17" s="443">
        <f>INDEX('Ultima mCF Table'!$B$2:$D$92,MATCH($D$6,'Ultima mCF Table'!$A$2:$A$92,0),MATCH($D17,'Ultima mCF Table'!$B$1:$D$1,0))*Outputs!L247</f>
        <v>825</v>
      </c>
      <c r="M17" s="443">
        <f>INDEX('Ultima mCF Table'!$B$2:$D$92,MATCH($D$6,'Ultima mCF Table'!$A$2:$A$92,0),MATCH($D17,'Ultima mCF Table'!$B$1:$D$1,0))*Outputs!M247</f>
        <v>1410</v>
      </c>
      <c r="N17" s="304"/>
      <c r="O17" s="304"/>
      <c r="P17" s="304"/>
    </row>
    <row r="18" spans="1:16" x14ac:dyDescent="0.2">
      <c r="A18" s="231" t="s">
        <v>188</v>
      </c>
      <c r="B18" s="534">
        <v>2043</v>
      </c>
      <c r="C18" s="231">
        <v>560</v>
      </c>
      <c r="D18" s="535" t="s">
        <v>47</v>
      </c>
      <c r="E18" s="536"/>
      <c r="F18" s="237">
        <v>1700</v>
      </c>
      <c r="G18" s="537">
        <v>420</v>
      </c>
      <c r="H18" s="443">
        <f>INDEX('Ultima mCF Table'!$B$2:$D$92,MATCH($D$6,'Ultima mCF Table'!$A$2:$A$92,0),MATCH($D18,'Ultima mCF Table'!$B$1:$D$1,0))*Outputs!H248</f>
        <v>861</v>
      </c>
      <c r="I18" s="443">
        <f>INDEX('Ultima mCF Table'!$B$2:$D$92,MATCH($D$6,'Ultima mCF Table'!$A$2:$A$92,0),MATCH($D18,'Ultima mCF Table'!$B$1:$D$1,0))*Outputs!I248</f>
        <v>1304</v>
      </c>
      <c r="J18" s="237">
        <v>1700</v>
      </c>
      <c r="K18" s="537">
        <v>400</v>
      </c>
      <c r="L18" s="443">
        <f>INDEX('Ultima mCF Table'!$B$2:$D$92,MATCH($D$6,'Ultima mCF Table'!$A$2:$A$92,0),MATCH($D18,'Ultima mCF Table'!$B$1:$D$1,0))*Outputs!L248</f>
        <v>1031</v>
      </c>
      <c r="M18" s="443">
        <f>INDEX('Ultima mCF Table'!$B$2:$D$92,MATCH($D$6,'Ultima mCF Table'!$A$2:$A$92,0),MATCH($D18,'Ultima mCF Table'!$B$1:$D$1,0))*Outputs!M248</f>
        <v>1762</v>
      </c>
      <c r="N18" s="304"/>
      <c r="O18" s="304"/>
      <c r="P18" s="304"/>
    </row>
    <row r="19" spans="1:16" x14ac:dyDescent="0.2">
      <c r="A19" s="231" t="s">
        <v>188</v>
      </c>
      <c r="B19" s="534">
        <v>2043</v>
      </c>
      <c r="C19" s="231">
        <v>630</v>
      </c>
      <c r="D19" s="535" t="s">
        <v>47</v>
      </c>
      <c r="E19" s="536"/>
      <c r="F19" s="237">
        <v>1700</v>
      </c>
      <c r="G19" s="537">
        <v>490</v>
      </c>
      <c r="H19" s="443">
        <f>INDEX('Ultima mCF Table'!$B$2:$D$92,MATCH($D$6,'Ultima mCF Table'!$A$2:$A$92,0),MATCH($D19,'Ultima mCF Table'!$B$1:$D$1,0))*Outputs!H249</f>
        <v>1005</v>
      </c>
      <c r="I19" s="443">
        <f>INDEX('Ultima mCF Table'!$B$2:$D$92,MATCH($D$6,'Ultima mCF Table'!$A$2:$A$92,0),MATCH($D19,'Ultima mCF Table'!$B$1:$D$1,0))*Outputs!I249</f>
        <v>1522</v>
      </c>
      <c r="J19" s="237">
        <v>1700</v>
      </c>
      <c r="K19" s="537">
        <v>480</v>
      </c>
      <c r="L19" s="443">
        <f>INDEX('Ultima mCF Table'!$B$2:$D$92,MATCH($D$6,'Ultima mCF Table'!$A$2:$A$92,0),MATCH($D19,'Ultima mCF Table'!$B$1:$D$1,0))*Outputs!L249</f>
        <v>1238</v>
      </c>
      <c r="M19" s="443">
        <f>INDEX('Ultima mCF Table'!$B$2:$D$92,MATCH($D$6,'Ultima mCF Table'!$A$2:$A$92,0),MATCH($D19,'Ultima mCF Table'!$B$1:$D$1,0))*Outputs!M249</f>
        <v>2115</v>
      </c>
      <c r="N19" s="304"/>
      <c r="O19" s="304"/>
      <c r="P19" s="304"/>
    </row>
    <row r="20" spans="1:16" x14ac:dyDescent="0.2">
      <c r="A20" s="231" t="s">
        <v>188</v>
      </c>
      <c r="B20" s="534">
        <v>2043</v>
      </c>
      <c r="C20" s="231">
        <v>700</v>
      </c>
      <c r="D20" s="535" t="s">
        <v>47</v>
      </c>
      <c r="E20" s="536"/>
      <c r="F20" s="237">
        <v>1700</v>
      </c>
      <c r="G20" s="537">
        <v>560</v>
      </c>
      <c r="H20" s="443">
        <f>INDEX('Ultima mCF Table'!$B$2:$D$92,MATCH($D$6,'Ultima mCF Table'!$A$2:$A$92,0),MATCH($D20,'Ultima mCF Table'!$B$1:$D$1,0))*Outputs!H250</f>
        <v>1148</v>
      </c>
      <c r="I20" s="443">
        <f>INDEX('Ultima mCF Table'!$B$2:$D$92,MATCH($D$6,'Ultima mCF Table'!$A$2:$A$92,0),MATCH($D20,'Ultima mCF Table'!$B$1:$D$1,0))*Outputs!I250</f>
        <v>1739</v>
      </c>
      <c r="J20" s="237">
        <v>1700</v>
      </c>
      <c r="K20" s="537">
        <v>560</v>
      </c>
      <c r="L20" s="443">
        <f>INDEX('Ultima mCF Table'!$B$2:$D$92,MATCH($D$6,'Ultima mCF Table'!$A$2:$A$92,0),MATCH($D20,'Ultima mCF Table'!$B$1:$D$1,0))*Outputs!L250</f>
        <v>1444</v>
      </c>
      <c r="M20" s="443">
        <f>INDEX('Ultima mCF Table'!$B$2:$D$92,MATCH($D$6,'Ultima mCF Table'!$A$2:$A$92,0),MATCH($D20,'Ultima mCF Table'!$B$1:$D$1,0))*Outputs!M250</f>
        <v>2467</v>
      </c>
      <c r="N20" s="304"/>
      <c r="O20" s="304"/>
      <c r="P20" s="304"/>
    </row>
    <row r="21" spans="1:16" x14ac:dyDescent="0.2">
      <c r="A21" s="231" t="s">
        <v>188</v>
      </c>
      <c r="B21" s="534">
        <v>2043</v>
      </c>
      <c r="C21" s="231">
        <v>770</v>
      </c>
      <c r="D21" s="535" t="s">
        <v>47</v>
      </c>
      <c r="E21" s="536"/>
      <c r="F21" s="237">
        <v>1700</v>
      </c>
      <c r="G21" s="537">
        <v>630</v>
      </c>
      <c r="H21" s="443">
        <f>INDEX('Ultima mCF Table'!$B$2:$D$92,MATCH($D$6,'Ultima mCF Table'!$A$2:$A$92,0),MATCH($D21,'Ultima mCF Table'!$B$1:$D$1,0))*Outputs!H251</f>
        <v>1292</v>
      </c>
      <c r="I21" s="443">
        <f>INDEX('Ultima mCF Table'!$B$2:$D$92,MATCH($D$6,'Ultima mCF Table'!$A$2:$A$92,0),MATCH($D21,'Ultima mCF Table'!$B$1:$D$1,0))*Outputs!I251</f>
        <v>1956</v>
      </c>
      <c r="J21" s="237">
        <v>1700</v>
      </c>
      <c r="K21" s="537">
        <v>640</v>
      </c>
      <c r="L21" s="443">
        <f>INDEX('Ultima mCF Table'!$B$2:$D$92,MATCH($D$6,'Ultima mCF Table'!$A$2:$A$92,0),MATCH($D21,'Ultima mCF Table'!$B$1:$D$1,0))*Outputs!L251</f>
        <v>1650</v>
      </c>
      <c r="M21" s="443">
        <f>INDEX('Ultima mCF Table'!$B$2:$D$92,MATCH($D$6,'Ultima mCF Table'!$A$2:$A$92,0),MATCH($D21,'Ultima mCF Table'!$B$1:$D$1,0))*Outputs!M251</f>
        <v>2819</v>
      </c>
      <c r="N21" s="304"/>
      <c r="O21" s="304"/>
      <c r="P21" s="304"/>
    </row>
    <row r="22" spans="1:16" x14ac:dyDescent="0.2">
      <c r="A22" s="231" t="s">
        <v>188</v>
      </c>
      <c r="B22" s="534">
        <v>2043</v>
      </c>
      <c r="C22" s="231">
        <v>840</v>
      </c>
      <c r="D22" s="535" t="s">
        <v>47</v>
      </c>
      <c r="E22" s="536"/>
      <c r="F22" s="237">
        <v>1700</v>
      </c>
      <c r="G22" s="537">
        <v>700</v>
      </c>
      <c r="H22" s="443">
        <f>INDEX('Ultima mCF Table'!$B$2:$D$92,MATCH($D$6,'Ultima mCF Table'!$A$2:$A$92,0),MATCH($D22,'Ultima mCF Table'!$B$1:$D$1,0))*Outputs!H252</f>
        <v>1436</v>
      </c>
      <c r="I22" s="443">
        <f>INDEX('Ultima mCF Table'!$B$2:$D$92,MATCH($D$6,'Ultima mCF Table'!$A$2:$A$92,0),MATCH($D22,'Ultima mCF Table'!$B$1:$D$1,0))*Outputs!I252</f>
        <v>2174</v>
      </c>
      <c r="J22" s="237">
        <v>1700</v>
      </c>
      <c r="K22" s="537">
        <v>720</v>
      </c>
      <c r="L22" s="443">
        <f>INDEX('Ultima mCF Table'!$B$2:$D$92,MATCH($D$6,'Ultima mCF Table'!$A$2:$A$92,0),MATCH($D22,'Ultima mCF Table'!$B$1:$D$1,0))*Outputs!L252</f>
        <v>1856</v>
      </c>
      <c r="M22" s="443">
        <f>INDEX('Ultima mCF Table'!$B$2:$D$92,MATCH($D$6,'Ultima mCF Table'!$A$2:$A$92,0),MATCH($D22,'Ultima mCF Table'!$B$1:$D$1,0))*Outputs!M252</f>
        <v>3172</v>
      </c>
      <c r="N22" s="304"/>
      <c r="O22" s="304"/>
      <c r="P22" s="304"/>
    </row>
    <row r="23" spans="1:16" x14ac:dyDescent="0.2">
      <c r="A23" s="231" t="s">
        <v>188</v>
      </c>
      <c r="B23" s="534">
        <v>2143</v>
      </c>
      <c r="C23" s="231">
        <v>490</v>
      </c>
      <c r="D23" s="535" t="s">
        <v>47</v>
      </c>
      <c r="E23" s="536"/>
      <c r="F23" s="237">
        <v>1800</v>
      </c>
      <c r="G23" s="537">
        <v>350</v>
      </c>
      <c r="H23" s="443">
        <f>INDEX('Ultima mCF Table'!$B$2:$D$92,MATCH($D$6,'Ultima mCF Table'!$A$2:$A$92,0),MATCH($D23,'Ultima mCF Table'!$B$1:$D$1,0))*Outputs!H253</f>
        <v>758</v>
      </c>
      <c r="I23" s="443">
        <f>INDEX('Ultima mCF Table'!$B$2:$D$92,MATCH($D$6,'Ultima mCF Table'!$A$2:$A$92,0),MATCH($D23,'Ultima mCF Table'!$B$1:$D$1,0))*Outputs!I253</f>
        <v>1138</v>
      </c>
      <c r="J23" s="237">
        <v>1800</v>
      </c>
      <c r="K23" s="537">
        <v>320</v>
      </c>
      <c r="L23" s="443">
        <f>INDEX('Ultima mCF Table'!$B$2:$D$92,MATCH($D$6,'Ultima mCF Table'!$A$2:$A$92,0),MATCH($D23,'Ultima mCF Table'!$B$1:$D$1,0))*Outputs!L253</f>
        <v>873</v>
      </c>
      <c r="M23" s="443">
        <f>INDEX('Ultima mCF Table'!$B$2:$D$92,MATCH($D$6,'Ultima mCF Table'!$A$2:$A$92,0),MATCH($D23,'Ultima mCF Table'!$B$1:$D$1,0))*Outputs!M253</f>
        <v>1487</v>
      </c>
      <c r="N23" s="304"/>
      <c r="O23" s="304"/>
      <c r="P23" s="304"/>
    </row>
    <row r="24" spans="1:16" x14ac:dyDescent="0.2">
      <c r="A24" s="231" t="s">
        <v>188</v>
      </c>
      <c r="B24" s="534">
        <v>2143</v>
      </c>
      <c r="C24" s="231">
        <v>560</v>
      </c>
      <c r="D24" s="535" t="s">
        <v>47</v>
      </c>
      <c r="E24" s="536"/>
      <c r="F24" s="237">
        <v>1800</v>
      </c>
      <c r="G24" s="537">
        <v>420</v>
      </c>
      <c r="H24" s="443">
        <f>INDEX('Ultima mCF Table'!$B$2:$D$92,MATCH($D$6,'Ultima mCF Table'!$A$2:$A$92,0),MATCH($D24,'Ultima mCF Table'!$B$1:$D$1,0))*Outputs!H254</f>
        <v>909</v>
      </c>
      <c r="I24" s="443">
        <f>INDEX('Ultima mCF Table'!$B$2:$D$92,MATCH($D$6,'Ultima mCF Table'!$A$2:$A$92,0),MATCH($D24,'Ultima mCF Table'!$B$1:$D$1,0))*Outputs!I254</f>
        <v>1365</v>
      </c>
      <c r="J24" s="237">
        <v>1800</v>
      </c>
      <c r="K24" s="537">
        <v>400</v>
      </c>
      <c r="L24" s="443">
        <f>INDEX('Ultima mCF Table'!$B$2:$D$92,MATCH($D$6,'Ultima mCF Table'!$A$2:$A$92,0),MATCH($D24,'Ultima mCF Table'!$B$1:$D$1,0))*Outputs!L254</f>
        <v>1092</v>
      </c>
      <c r="M24" s="443">
        <f>INDEX('Ultima mCF Table'!$B$2:$D$92,MATCH($D$6,'Ultima mCF Table'!$A$2:$A$92,0),MATCH($D24,'Ultima mCF Table'!$B$1:$D$1,0))*Outputs!M254</f>
        <v>1859</v>
      </c>
      <c r="N24" s="304"/>
      <c r="O24" s="304"/>
      <c r="P24" s="304"/>
    </row>
    <row r="25" spans="1:16" x14ac:dyDescent="0.2">
      <c r="A25" s="231" t="s">
        <v>188</v>
      </c>
      <c r="B25" s="534">
        <v>2143</v>
      </c>
      <c r="C25" s="231">
        <v>630</v>
      </c>
      <c r="D25" s="535" t="s">
        <v>47</v>
      </c>
      <c r="E25" s="536"/>
      <c r="F25" s="237">
        <v>1800</v>
      </c>
      <c r="G25" s="537">
        <v>490</v>
      </c>
      <c r="H25" s="443">
        <f>INDEX('Ultima mCF Table'!$B$2:$D$92,MATCH($D$6,'Ultima mCF Table'!$A$2:$A$92,0),MATCH($D25,'Ultima mCF Table'!$B$1:$D$1,0))*Outputs!H255</f>
        <v>1061</v>
      </c>
      <c r="I25" s="443">
        <f>INDEX('Ultima mCF Table'!$B$2:$D$92,MATCH($D$6,'Ultima mCF Table'!$A$2:$A$92,0),MATCH($D25,'Ultima mCF Table'!$B$1:$D$1,0))*Outputs!I255</f>
        <v>1593</v>
      </c>
      <c r="J25" s="237">
        <v>1800</v>
      </c>
      <c r="K25" s="537">
        <v>480</v>
      </c>
      <c r="L25" s="443">
        <f>INDEX('Ultima mCF Table'!$B$2:$D$92,MATCH($D$6,'Ultima mCF Table'!$A$2:$A$92,0),MATCH($D25,'Ultima mCF Table'!$B$1:$D$1,0))*Outputs!L255</f>
        <v>1310</v>
      </c>
      <c r="M25" s="443">
        <f>INDEX('Ultima mCF Table'!$B$2:$D$92,MATCH($D$6,'Ultima mCF Table'!$A$2:$A$92,0),MATCH($D25,'Ultima mCF Table'!$B$1:$D$1,0))*Outputs!M255</f>
        <v>2231</v>
      </c>
      <c r="N25" s="304"/>
      <c r="O25" s="304"/>
      <c r="P25" s="304"/>
    </row>
    <row r="26" spans="1:16" x14ac:dyDescent="0.2">
      <c r="A26" s="231" t="s">
        <v>188</v>
      </c>
      <c r="B26" s="534">
        <v>2143</v>
      </c>
      <c r="C26" s="231">
        <v>700</v>
      </c>
      <c r="D26" s="535" t="s">
        <v>47</v>
      </c>
      <c r="E26" s="536"/>
      <c r="F26" s="237">
        <v>1800</v>
      </c>
      <c r="G26" s="537">
        <v>560</v>
      </c>
      <c r="H26" s="443">
        <f>INDEX('Ultima mCF Table'!$B$2:$D$92,MATCH($D$6,'Ultima mCF Table'!$A$2:$A$92,0),MATCH($D26,'Ultima mCF Table'!$B$1:$D$1,0))*Outputs!H256</f>
        <v>1212</v>
      </c>
      <c r="I26" s="443">
        <f>INDEX('Ultima mCF Table'!$B$2:$D$92,MATCH($D$6,'Ultima mCF Table'!$A$2:$A$92,0),MATCH($D26,'Ultima mCF Table'!$B$1:$D$1,0))*Outputs!I256</f>
        <v>1820</v>
      </c>
      <c r="J26" s="237">
        <v>1800</v>
      </c>
      <c r="K26" s="537">
        <v>560</v>
      </c>
      <c r="L26" s="443">
        <f>INDEX('Ultima mCF Table'!$B$2:$D$92,MATCH($D$6,'Ultima mCF Table'!$A$2:$A$92,0),MATCH($D26,'Ultima mCF Table'!$B$1:$D$1,0))*Outputs!L256</f>
        <v>1528</v>
      </c>
      <c r="M26" s="443">
        <f>INDEX('Ultima mCF Table'!$B$2:$D$92,MATCH($D$6,'Ultima mCF Table'!$A$2:$A$92,0),MATCH($D26,'Ultima mCF Table'!$B$1:$D$1,0))*Outputs!M256</f>
        <v>2603</v>
      </c>
      <c r="N26" s="304"/>
      <c r="O26" s="304"/>
      <c r="P26" s="304"/>
    </row>
    <row r="27" spans="1:16" x14ac:dyDescent="0.2">
      <c r="A27" s="231" t="s">
        <v>188</v>
      </c>
      <c r="B27" s="534">
        <v>2143</v>
      </c>
      <c r="C27" s="231">
        <v>770</v>
      </c>
      <c r="D27" s="535" t="s">
        <v>47</v>
      </c>
      <c r="E27" s="536"/>
      <c r="F27" s="237">
        <v>1800</v>
      </c>
      <c r="G27" s="537">
        <v>630</v>
      </c>
      <c r="H27" s="443">
        <f>INDEX('Ultima mCF Table'!$B$2:$D$92,MATCH($D$6,'Ultima mCF Table'!$A$2:$A$92,0),MATCH($D27,'Ultima mCF Table'!$B$1:$D$1,0))*Outputs!H257</f>
        <v>1364</v>
      </c>
      <c r="I27" s="443">
        <f>INDEX('Ultima mCF Table'!$B$2:$D$92,MATCH($D$6,'Ultima mCF Table'!$A$2:$A$92,0),MATCH($D27,'Ultima mCF Table'!$B$1:$D$1,0))*Outputs!I257</f>
        <v>2048</v>
      </c>
      <c r="J27" s="237">
        <v>1800</v>
      </c>
      <c r="K27" s="537">
        <v>640</v>
      </c>
      <c r="L27" s="443">
        <f>INDEX('Ultima mCF Table'!$B$2:$D$92,MATCH($D$6,'Ultima mCF Table'!$A$2:$A$92,0),MATCH($D27,'Ultima mCF Table'!$B$1:$D$1,0))*Outputs!L257</f>
        <v>1746</v>
      </c>
      <c r="M27" s="443">
        <f>INDEX('Ultima mCF Table'!$B$2:$D$92,MATCH($D$6,'Ultima mCF Table'!$A$2:$A$92,0),MATCH($D27,'Ultima mCF Table'!$B$1:$D$1,0))*Outputs!M257</f>
        <v>2975</v>
      </c>
      <c r="N27" s="304"/>
      <c r="O27" s="304"/>
      <c r="P27" s="304"/>
    </row>
    <row r="28" spans="1:16" x14ac:dyDescent="0.2">
      <c r="A28" s="231" t="s">
        <v>188</v>
      </c>
      <c r="B28" s="534">
        <v>2143</v>
      </c>
      <c r="C28" s="231">
        <v>840</v>
      </c>
      <c r="D28" s="535" t="s">
        <v>47</v>
      </c>
      <c r="E28" s="536"/>
      <c r="F28" s="237">
        <v>1800</v>
      </c>
      <c r="G28" s="537">
        <v>700</v>
      </c>
      <c r="H28" s="443">
        <f>INDEX('Ultima mCF Table'!$B$2:$D$92,MATCH($D$6,'Ultima mCF Table'!$A$2:$A$92,0),MATCH($D28,'Ultima mCF Table'!$B$1:$D$1,0))*Outputs!H258</f>
        <v>1515</v>
      </c>
      <c r="I28" s="443">
        <f>INDEX('Ultima mCF Table'!$B$2:$D$92,MATCH($D$6,'Ultima mCF Table'!$A$2:$A$92,0),MATCH($D28,'Ultima mCF Table'!$B$1:$D$1,0))*Outputs!I258</f>
        <v>2276</v>
      </c>
      <c r="J28" s="237">
        <v>1800</v>
      </c>
      <c r="K28" s="537">
        <v>720</v>
      </c>
      <c r="L28" s="443">
        <f>INDEX('Ultima mCF Table'!$B$2:$D$92,MATCH($D$6,'Ultima mCF Table'!$A$2:$A$92,0),MATCH($D28,'Ultima mCF Table'!$B$1:$D$1,0))*Outputs!L258</f>
        <v>1965</v>
      </c>
      <c r="M28" s="443">
        <f>INDEX('Ultima mCF Table'!$B$2:$D$92,MATCH($D$6,'Ultima mCF Table'!$A$2:$A$92,0),MATCH($D28,'Ultima mCF Table'!$B$1:$D$1,0))*Outputs!M258</f>
        <v>3347</v>
      </c>
      <c r="N28" s="304"/>
      <c r="O28" s="304"/>
      <c r="P28" s="304"/>
    </row>
    <row r="29" spans="1:16" x14ac:dyDescent="0.2">
      <c r="A29" s="231" t="s">
        <v>188</v>
      </c>
      <c r="B29" s="534">
        <v>2243</v>
      </c>
      <c r="C29" s="231">
        <v>490</v>
      </c>
      <c r="D29" s="535" t="s">
        <v>47</v>
      </c>
      <c r="E29" s="536"/>
      <c r="F29" s="237">
        <v>1900</v>
      </c>
      <c r="G29" s="537">
        <v>350</v>
      </c>
      <c r="H29" s="443">
        <f>INDEX('Ultima mCF Table'!$B$2:$D$92,MATCH($D$6,'Ultima mCF Table'!$A$2:$A$92,0),MATCH($D29,'Ultima mCF Table'!$B$1:$D$1,0))*Outputs!H259</f>
        <v>798</v>
      </c>
      <c r="I29" s="443">
        <f>INDEX('Ultima mCF Table'!$B$2:$D$92,MATCH($D$6,'Ultima mCF Table'!$A$2:$A$92,0),MATCH($D29,'Ultima mCF Table'!$B$1:$D$1,0))*Outputs!I259</f>
        <v>1184</v>
      </c>
      <c r="J29" s="237">
        <v>1900</v>
      </c>
      <c r="K29" s="537">
        <v>320</v>
      </c>
      <c r="L29" s="443">
        <f>INDEX('Ultima mCF Table'!$B$2:$D$92,MATCH($D$6,'Ultima mCF Table'!$A$2:$A$92,0),MATCH($D29,'Ultima mCF Table'!$B$1:$D$1,0))*Outputs!L259</f>
        <v>918</v>
      </c>
      <c r="M29" s="443">
        <f>INDEX('Ultima mCF Table'!$B$2:$D$92,MATCH($D$6,'Ultima mCF Table'!$A$2:$A$92,0),MATCH($D29,'Ultima mCF Table'!$B$1:$D$1,0))*Outputs!M259</f>
        <v>1565</v>
      </c>
      <c r="N29" s="304"/>
      <c r="O29" s="304"/>
      <c r="P29" s="304"/>
    </row>
    <row r="30" spans="1:16" x14ac:dyDescent="0.2">
      <c r="A30" s="231" t="s">
        <v>188</v>
      </c>
      <c r="B30" s="534">
        <v>2243</v>
      </c>
      <c r="C30" s="231">
        <v>560</v>
      </c>
      <c r="D30" s="535" t="s">
        <v>47</v>
      </c>
      <c r="E30" s="536"/>
      <c r="F30" s="237">
        <v>1900</v>
      </c>
      <c r="G30" s="537">
        <v>420</v>
      </c>
      <c r="H30" s="443">
        <f>INDEX('Ultima mCF Table'!$B$2:$D$92,MATCH($D$6,'Ultima mCF Table'!$A$2:$A$92,0),MATCH($D30,'Ultima mCF Table'!$B$1:$D$1,0))*Outputs!H260</f>
        <v>958</v>
      </c>
      <c r="I30" s="443">
        <f>INDEX('Ultima mCF Table'!$B$2:$D$92,MATCH($D$6,'Ultima mCF Table'!$A$2:$A$92,0),MATCH($D30,'Ultima mCF Table'!$B$1:$D$1,0))*Outputs!I260</f>
        <v>1421</v>
      </c>
      <c r="J30" s="237">
        <v>1900</v>
      </c>
      <c r="K30" s="537">
        <v>400</v>
      </c>
      <c r="L30" s="443">
        <f>INDEX('Ultima mCF Table'!$B$2:$D$92,MATCH($D$6,'Ultima mCF Table'!$A$2:$A$92,0),MATCH($D30,'Ultima mCF Table'!$B$1:$D$1,0))*Outputs!L260</f>
        <v>1147</v>
      </c>
      <c r="M30" s="443">
        <f>INDEX('Ultima mCF Table'!$B$2:$D$92,MATCH($D$6,'Ultima mCF Table'!$A$2:$A$92,0),MATCH($D30,'Ultima mCF Table'!$B$1:$D$1,0))*Outputs!M260</f>
        <v>1956</v>
      </c>
      <c r="N30" s="304"/>
      <c r="O30" s="304"/>
      <c r="P30" s="304"/>
    </row>
    <row r="31" spans="1:16" x14ac:dyDescent="0.2">
      <c r="A31" s="231" t="s">
        <v>188</v>
      </c>
      <c r="B31" s="534">
        <v>2243</v>
      </c>
      <c r="C31" s="231">
        <v>630</v>
      </c>
      <c r="D31" s="535" t="s">
        <v>47</v>
      </c>
      <c r="E31" s="536"/>
      <c r="F31" s="237">
        <v>1900</v>
      </c>
      <c r="G31" s="537">
        <v>490</v>
      </c>
      <c r="H31" s="443">
        <f>INDEX('Ultima mCF Table'!$B$2:$D$92,MATCH($D$6,'Ultima mCF Table'!$A$2:$A$92,0),MATCH($D31,'Ultima mCF Table'!$B$1:$D$1,0))*Outputs!H261</f>
        <v>1118</v>
      </c>
      <c r="I31" s="443">
        <f>INDEX('Ultima mCF Table'!$B$2:$D$92,MATCH($D$6,'Ultima mCF Table'!$A$2:$A$92,0),MATCH($D31,'Ultima mCF Table'!$B$1:$D$1,0))*Outputs!I261</f>
        <v>1658</v>
      </c>
      <c r="J31" s="237">
        <v>1900</v>
      </c>
      <c r="K31" s="537">
        <v>480</v>
      </c>
      <c r="L31" s="443">
        <f>INDEX('Ultima mCF Table'!$B$2:$D$92,MATCH($D$6,'Ultima mCF Table'!$A$2:$A$92,0),MATCH($D31,'Ultima mCF Table'!$B$1:$D$1,0))*Outputs!L261</f>
        <v>1376</v>
      </c>
      <c r="M31" s="443">
        <f>INDEX('Ultima mCF Table'!$B$2:$D$92,MATCH($D$6,'Ultima mCF Table'!$A$2:$A$92,0),MATCH($D31,'Ultima mCF Table'!$B$1:$D$1,0))*Outputs!M261</f>
        <v>2348</v>
      </c>
      <c r="N31" s="304"/>
      <c r="O31" s="304"/>
      <c r="P31" s="304"/>
    </row>
    <row r="32" spans="1:16" x14ac:dyDescent="0.2">
      <c r="A32" s="231" t="s">
        <v>188</v>
      </c>
      <c r="B32" s="534">
        <v>2243</v>
      </c>
      <c r="C32" s="231">
        <v>700</v>
      </c>
      <c r="D32" s="535" t="s">
        <v>47</v>
      </c>
      <c r="E32" s="536"/>
      <c r="F32" s="237">
        <v>1900</v>
      </c>
      <c r="G32" s="537">
        <v>560</v>
      </c>
      <c r="H32" s="443">
        <f>INDEX('Ultima mCF Table'!$B$2:$D$92,MATCH($D$6,'Ultima mCF Table'!$A$2:$A$92,0),MATCH($D32,'Ultima mCF Table'!$B$1:$D$1,0))*Outputs!H262</f>
        <v>1277</v>
      </c>
      <c r="I32" s="443">
        <f>INDEX('Ultima mCF Table'!$B$2:$D$92,MATCH($D$6,'Ultima mCF Table'!$A$2:$A$92,0),MATCH($D32,'Ultima mCF Table'!$B$1:$D$1,0))*Outputs!I262</f>
        <v>1894</v>
      </c>
      <c r="J32" s="237">
        <v>1900</v>
      </c>
      <c r="K32" s="537">
        <v>560</v>
      </c>
      <c r="L32" s="443">
        <f>INDEX('Ultima mCF Table'!$B$2:$D$92,MATCH($D$6,'Ultima mCF Table'!$A$2:$A$92,0),MATCH($D32,'Ultima mCF Table'!$B$1:$D$1,0))*Outputs!L262</f>
        <v>1606</v>
      </c>
      <c r="M32" s="443">
        <f>INDEX('Ultima mCF Table'!$B$2:$D$92,MATCH($D$6,'Ultima mCF Table'!$A$2:$A$92,0),MATCH($D32,'Ultima mCF Table'!$B$1:$D$1,0))*Outputs!M262</f>
        <v>2739</v>
      </c>
      <c r="N32" s="304"/>
      <c r="O32" s="304"/>
      <c r="P32" s="304"/>
    </row>
    <row r="33" spans="1:16" x14ac:dyDescent="0.2">
      <c r="A33" s="231" t="s">
        <v>188</v>
      </c>
      <c r="B33" s="534">
        <v>2243</v>
      </c>
      <c r="C33" s="231">
        <v>770</v>
      </c>
      <c r="D33" s="535" t="s">
        <v>47</v>
      </c>
      <c r="E33" s="536"/>
      <c r="F33" s="237">
        <v>1900</v>
      </c>
      <c r="G33" s="537">
        <v>630</v>
      </c>
      <c r="H33" s="443">
        <f>INDEX('Ultima mCF Table'!$B$2:$D$92,MATCH($D$6,'Ultima mCF Table'!$A$2:$A$92,0),MATCH($D33,'Ultima mCF Table'!$B$1:$D$1,0))*Outputs!H263</f>
        <v>1437</v>
      </c>
      <c r="I33" s="443">
        <f>INDEX('Ultima mCF Table'!$B$2:$D$92,MATCH($D$6,'Ultima mCF Table'!$A$2:$A$92,0),MATCH($D33,'Ultima mCF Table'!$B$1:$D$1,0))*Outputs!I263</f>
        <v>2131</v>
      </c>
      <c r="J33" s="237">
        <v>1900</v>
      </c>
      <c r="K33" s="537">
        <v>640</v>
      </c>
      <c r="L33" s="443">
        <f>INDEX('Ultima mCF Table'!$B$2:$D$92,MATCH($D$6,'Ultima mCF Table'!$A$2:$A$92,0),MATCH($D33,'Ultima mCF Table'!$B$1:$D$1,0))*Outputs!L263</f>
        <v>1835</v>
      </c>
      <c r="M33" s="443">
        <f>INDEX('Ultima mCF Table'!$B$2:$D$92,MATCH($D$6,'Ultima mCF Table'!$A$2:$A$92,0),MATCH($D33,'Ultima mCF Table'!$B$1:$D$1,0))*Outputs!M263</f>
        <v>3130</v>
      </c>
      <c r="N33" s="304"/>
      <c r="O33" s="304"/>
      <c r="P33" s="304"/>
    </row>
    <row r="34" spans="1:16" x14ac:dyDescent="0.2">
      <c r="A34" s="231" t="s">
        <v>188</v>
      </c>
      <c r="B34" s="534">
        <v>2243</v>
      </c>
      <c r="C34" s="231">
        <v>840</v>
      </c>
      <c r="D34" s="535" t="s">
        <v>47</v>
      </c>
      <c r="E34" s="536"/>
      <c r="F34" s="237">
        <v>1900</v>
      </c>
      <c r="G34" s="537">
        <v>700</v>
      </c>
      <c r="H34" s="443">
        <f>INDEX('Ultima mCF Table'!$B$2:$D$92,MATCH($D$6,'Ultima mCF Table'!$A$2:$A$92,0),MATCH($D34,'Ultima mCF Table'!$B$1:$D$1,0))*Outputs!H264</f>
        <v>1597</v>
      </c>
      <c r="I34" s="443">
        <f>INDEX('Ultima mCF Table'!$B$2:$D$92,MATCH($D$6,'Ultima mCF Table'!$A$2:$A$92,0),MATCH($D34,'Ultima mCF Table'!$B$1:$D$1,0))*Outputs!I264</f>
        <v>2368</v>
      </c>
      <c r="J34" s="237">
        <v>1900</v>
      </c>
      <c r="K34" s="537">
        <v>720</v>
      </c>
      <c r="L34" s="443">
        <f>INDEX('Ultima mCF Table'!$B$2:$D$92,MATCH($D$6,'Ultima mCF Table'!$A$2:$A$92,0),MATCH($D34,'Ultima mCF Table'!$B$1:$D$1,0))*Outputs!L264</f>
        <v>2065</v>
      </c>
      <c r="M34" s="443">
        <f>INDEX('Ultima mCF Table'!$B$2:$D$92,MATCH($D$6,'Ultima mCF Table'!$A$2:$A$92,0),MATCH($D34,'Ultima mCF Table'!$B$1:$D$1,0))*Outputs!M264</f>
        <v>3521</v>
      </c>
      <c r="N34" s="304"/>
      <c r="O34" s="304"/>
      <c r="P34" s="304"/>
    </row>
    <row r="35" spans="1:16" x14ac:dyDescent="0.2">
      <c r="A35" s="231" t="s">
        <v>188</v>
      </c>
      <c r="B35" s="534">
        <v>2343</v>
      </c>
      <c r="C35" s="231">
        <v>490</v>
      </c>
      <c r="D35" s="535" t="s">
        <v>47</v>
      </c>
      <c r="E35" s="536"/>
      <c r="F35" s="237">
        <v>2000</v>
      </c>
      <c r="G35" s="537">
        <v>350</v>
      </c>
      <c r="H35" s="443">
        <f>INDEX('Ultima mCF Table'!$B$2:$D$92,MATCH($D$6,'Ultima mCF Table'!$A$2:$A$92,0),MATCH($D35,'Ultima mCF Table'!$B$1:$D$1,0))*Outputs!H265</f>
        <v>839</v>
      </c>
      <c r="I35" s="443">
        <f>INDEX('Ultima mCF Table'!$B$2:$D$92,MATCH($D$6,'Ultima mCF Table'!$A$2:$A$92,0),MATCH($D35,'Ultima mCF Table'!$B$1:$D$1,0))*Outputs!I265</f>
        <v>1228</v>
      </c>
      <c r="J35" s="237">
        <v>2000</v>
      </c>
      <c r="K35" s="537">
        <v>320</v>
      </c>
      <c r="L35" s="443">
        <f>INDEX('Ultima mCF Table'!$B$2:$D$92,MATCH($D$6,'Ultima mCF Table'!$A$2:$A$92,0),MATCH($D35,'Ultima mCF Table'!$B$1:$D$1,0))*Outputs!L265</f>
        <v>962</v>
      </c>
      <c r="M35" s="443">
        <f>INDEX('Ultima mCF Table'!$B$2:$D$92,MATCH($D$6,'Ultima mCF Table'!$A$2:$A$92,0),MATCH($D35,'Ultima mCF Table'!$B$1:$D$1,0))*Outputs!M265</f>
        <v>1643</v>
      </c>
      <c r="N35" s="304"/>
      <c r="O35" s="304"/>
      <c r="P35" s="304"/>
    </row>
    <row r="36" spans="1:16" x14ac:dyDescent="0.2">
      <c r="A36" s="231" t="s">
        <v>188</v>
      </c>
      <c r="B36" s="534">
        <v>2343</v>
      </c>
      <c r="C36" s="231">
        <v>560</v>
      </c>
      <c r="D36" s="535" t="s">
        <v>47</v>
      </c>
      <c r="E36" s="536"/>
      <c r="F36" s="237">
        <v>2000</v>
      </c>
      <c r="G36" s="537">
        <v>420</v>
      </c>
      <c r="H36" s="443">
        <f>INDEX('Ultima mCF Table'!$B$2:$D$92,MATCH($D$6,'Ultima mCF Table'!$A$2:$A$92,0),MATCH($D36,'Ultima mCF Table'!$B$1:$D$1,0))*Outputs!H266</f>
        <v>1007</v>
      </c>
      <c r="I36" s="443">
        <f>INDEX('Ultima mCF Table'!$B$2:$D$92,MATCH($D$6,'Ultima mCF Table'!$A$2:$A$92,0),MATCH($D36,'Ultima mCF Table'!$B$1:$D$1,0))*Outputs!I266</f>
        <v>1474</v>
      </c>
      <c r="J36" s="237">
        <v>2000</v>
      </c>
      <c r="K36" s="537">
        <v>400</v>
      </c>
      <c r="L36" s="443">
        <f>INDEX('Ultima mCF Table'!$B$2:$D$92,MATCH($D$6,'Ultima mCF Table'!$A$2:$A$92,0),MATCH($D36,'Ultima mCF Table'!$B$1:$D$1,0))*Outputs!L266</f>
        <v>1203</v>
      </c>
      <c r="M36" s="443">
        <f>INDEX('Ultima mCF Table'!$B$2:$D$92,MATCH($D$6,'Ultima mCF Table'!$A$2:$A$92,0),MATCH($D36,'Ultima mCF Table'!$B$1:$D$1,0))*Outputs!M266</f>
        <v>2054</v>
      </c>
      <c r="N36" s="304"/>
      <c r="O36" s="304"/>
      <c r="P36" s="304"/>
    </row>
    <row r="37" spans="1:16" x14ac:dyDescent="0.2">
      <c r="A37" s="231" t="s">
        <v>188</v>
      </c>
      <c r="B37" s="534">
        <v>2343</v>
      </c>
      <c r="C37" s="231">
        <v>630</v>
      </c>
      <c r="D37" s="535" t="s">
        <v>47</v>
      </c>
      <c r="E37" s="536"/>
      <c r="F37" s="237">
        <v>2000</v>
      </c>
      <c r="G37" s="537">
        <v>490</v>
      </c>
      <c r="H37" s="443">
        <f>INDEX('Ultima mCF Table'!$B$2:$D$92,MATCH($D$6,'Ultima mCF Table'!$A$2:$A$92,0),MATCH($D37,'Ultima mCF Table'!$B$1:$D$1,0))*Outputs!H267</f>
        <v>1175</v>
      </c>
      <c r="I37" s="443">
        <f>INDEX('Ultima mCF Table'!$B$2:$D$92,MATCH($D$6,'Ultima mCF Table'!$A$2:$A$92,0),MATCH($D37,'Ultima mCF Table'!$B$1:$D$1,0))*Outputs!I267</f>
        <v>1720</v>
      </c>
      <c r="J37" s="237">
        <v>2000</v>
      </c>
      <c r="K37" s="537">
        <v>480</v>
      </c>
      <c r="L37" s="443">
        <f>INDEX('Ultima mCF Table'!$B$2:$D$92,MATCH($D$6,'Ultima mCF Table'!$A$2:$A$92,0),MATCH($D37,'Ultima mCF Table'!$B$1:$D$1,0))*Outputs!L267</f>
        <v>1443</v>
      </c>
      <c r="M37" s="443">
        <f>INDEX('Ultima mCF Table'!$B$2:$D$92,MATCH($D$6,'Ultima mCF Table'!$A$2:$A$92,0),MATCH($D37,'Ultima mCF Table'!$B$1:$D$1,0))*Outputs!M267</f>
        <v>2464</v>
      </c>
      <c r="N37" s="304"/>
      <c r="O37" s="304"/>
      <c r="P37" s="304"/>
    </row>
    <row r="38" spans="1:16" x14ac:dyDescent="0.2">
      <c r="A38" s="231" t="s">
        <v>188</v>
      </c>
      <c r="B38" s="534">
        <v>2343</v>
      </c>
      <c r="C38" s="231">
        <v>700</v>
      </c>
      <c r="D38" s="535" t="s">
        <v>47</v>
      </c>
      <c r="E38" s="536"/>
      <c r="F38" s="237">
        <v>2000</v>
      </c>
      <c r="G38" s="537">
        <v>560</v>
      </c>
      <c r="H38" s="443">
        <f>INDEX('Ultima mCF Table'!$B$2:$D$92,MATCH($D$6,'Ultima mCF Table'!$A$2:$A$92,0),MATCH($D38,'Ultima mCF Table'!$B$1:$D$1,0))*Outputs!H268</f>
        <v>1342</v>
      </c>
      <c r="I38" s="443">
        <f>INDEX('Ultima mCF Table'!$B$2:$D$92,MATCH($D$6,'Ultima mCF Table'!$A$2:$A$92,0),MATCH($D38,'Ultima mCF Table'!$B$1:$D$1,0))*Outputs!I268</f>
        <v>1965</v>
      </c>
      <c r="J38" s="237">
        <v>2000</v>
      </c>
      <c r="K38" s="537">
        <v>560</v>
      </c>
      <c r="L38" s="443">
        <f>INDEX('Ultima mCF Table'!$B$2:$D$92,MATCH($D$6,'Ultima mCF Table'!$A$2:$A$92,0),MATCH($D38,'Ultima mCF Table'!$B$1:$D$1,0))*Outputs!L268</f>
        <v>1684</v>
      </c>
      <c r="M38" s="443">
        <f>INDEX('Ultima mCF Table'!$B$2:$D$92,MATCH($D$6,'Ultima mCF Table'!$A$2:$A$92,0),MATCH($D38,'Ultima mCF Table'!$B$1:$D$1,0))*Outputs!M268</f>
        <v>2875</v>
      </c>
      <c r="N38" s="304"/>
      <c r="O38" s="304"/>
      <c r="P38" s="304"/>
    </row>
    <row r="39" spans="1:16" x14ac:dyDescent="0.2">
      <c r="A39" s="231" t="s">
        <v>188</v>
      </c>
      <c r="B39" s="534">
        <v>2343</v>
      </c>
      <c r="C39" s="231">
        <v>770</v>
      </c>
      <c r="D39" s="535" t="s">
        <v>47</v>
      </c>
      <c r="E39" s="536"/>
      <c r="F39" s="237">
        <v>2000</v>
      </c>
      <c r="G39" s="537">
        <v>630</v>
      </c>
      <c r="H39" s="443">
        <f>INDEX('Ultima mCF Table'!$B$2:$D$92,MATCH($D$6,'Ultima mCF Table'!$A$2:$A$92,0),MATCH($D39,'Ultima mCF Table'!$B$1:$D$1,0))*Outputs!H269</f>
        <v>1510</v>
      </c>
      <c r="I39" s="443">
        <f>INDEX('Ultima mCF Table'!$B$2:$D$92,MATCH($D$6,'Ultima mCF Table'!$A$2:$A$92,0),MATCH($D39,'Ultima mCF Table'!$B$1:$D$1,0))*Outputs!I269</f>
        <v>2211</v>
      </c>
      <c r="J39" s="237">
        <v>2000</v>
      </c>
      <c r="K39" s="537">
        <v>640</v>
      </c>
      <c r="L39" s="443">
        <f>INDEX('Ultima mCF Table'!$B$2:$D$92,MATCH($D$6,'Ultima mCF Table'!$A$2:$A$92,0),MATCH($D39,'Ultima mCF Table'!$B$1:$D$1,0))*Outputs!L269</f>
        <v>1924</v>
      </c>
      <c r="M39" s="443">
        <f>INDEX('Ultima mCF Table'!$B$2:$D$92,MATCH($D$6,'Ultima mCF Table'!$A$2:$A$92,0),MATCH($D39,'Ultima mCF Table'!$B$1:$D$1,0))*Outputs!M269</f>
        <v>3286</v>
      </c>
      <c r="N39" s="304"/>
      <c r="O39" s="304"/>
      <c r="P39" s="304"/>
    </row>
    <row r="40" spans="1:16" x14ac:dyDescent="0.2">
      <c r="A40" s="231" t="s">
        <v>188</v>
      </c>
      <c r="B40" s="534">
        <v>2343</v>
      </c>
      <c r="C40" s="231">
        <v>840</v>
      </c>
      <c r="D40" s="535" t="s">
        <v>47</v>
      </c>
      <c r="E40" s="536"/>
      <c r="F40" s="237">
        <v>2000</v>
      </c>
      <c r="G40" s="537">
        <v>700</v>
      </c>
      <c r="H40" s="443">
        <f>INDEX('Ultima mCF Table'!$B$2:$D$92,MATCH($D$6,'Ultima mCF Table'!$A$2:$A$92,0),MATCH($D40,'Ultima mCF Table'!$B$1:$D$1,0))*Outputs!H270</f>
        <v>1678</v>
      </c>
      <c r="I40" s="443">
        <f>INDEX('Ultima mCF Table'!$B$2:$D$92,MATCH($D$6,'Ultima mCF Table'!$A$2:$A$92,0),MATCH($D40,'Ultima mCF Table'!$B$1:$D$1,0))*Outputs!I270</f>
        <v>2456</v>
      </c>
      <c r="J40" s="237">
        <v>2000</v>
      </c>
      <c r="K40" s="537">
        <v>720</v>
      </c>
      <c r="L40" s="443">
        <f>INDEX('Ultima mCF Table'!$B$2:$D$92,MATCH($D$6,'Ultima mCF Table'!$A$2:$A$92,0),MATCH($D40,'Ultima mCF Table'!$B$1:$D$1,0))*Outputs!L270</f>
        <v>2165</v>
      </c>
      <c r="M40" s="443">
        <f>INDEX('Ultima mCF Table'!$B$2:$D$92,MATCH($D$6,'Ultima mCF Table'!$A$2:$A$92,0),MATCH($D40,'Ultima mCF Table'!$B$1:$D$1,0))*Outputs!M270</f>
        <v>3696</v>
      </c>
      <c r="N40" s="304"/>
      <c r="O40" s="304"/>
      <c r="P40" s="304"/>
    </row>
    <row r="41" spans="1:16" x14ac:dyDescent="0.2">
      <c r="A41" s="231" t="s">
        <v>188</v>
      </c>
      <c r="B41" s="534">
        <v>2443</v>
      </c>
      <c r="C41" s="231">
        <v>490</v>
      </c>
      <c r="D41" s="535" t="s">
        <v>47</v>
      </c>
      <c r="E41" s="536"/>
      <c r="F41" s="237">
        <v>2100</v>
      </c>
      <c r="G41" s="537">
        <v>350</v>
      </c>
      <c r="H41" s="443">
        <f>INDEX('Ultima mCF Table'!$B$2:$D$92,MATCH($D$6,'Ultima mCF Table'!$A$2:$A$92,0),MATCH($D41,'Ultima mCF Table'!$B$1:$D$1,0))*Outputs!H271</f>
        <v>880</v>
      </c>
      <c r="I41" s="443">
        <f>INDEX('Ultima mCF Table'!$B$2:$D$92,MATCH($D$6,'Ultima mCF Table'!$A$2:$A$92,0),MATCH($D41,'Ultima mCF Table'!$B$1:$D$1,0))*Outputs!I271</f>
        <v>1272</v>
      </c>
      <c r="J41" s="237">
        <v>2100</v>
      </c>
      <c r="K41" s="537">
        <v>320</v>
      </c>
      <c r="L41" s="443">
        <f>INDEX('Ultima mCF Table'!$B$2:$D$92,MATCH($D$6,'Ultima mCF Table'!$A$2:$A$92,0),MATCH($D41,'Ultima mCF Table'!$B$1:$D$1,0))*Outputs!L271</f>
        <v>1010</v>
      </c>
      <c r="M41" s="443">
        <f>INDEX('Ultima mCF Table'!$B$2:$D$92,MATCH($D$6,'Ultima mCF Table'!$A$2:$A$92,0),MATCH($D41,'Ultima mCF Table'!$B$1:$D$1,0))*Outputs!M271</f>
        <v>1724</v>
      </c>
      <c r="N41" s="304"/>
      <c r="O41" s="304"/>
      <c r="P41" s="304"/>
    </row>
    <row r="42" spans="1:16" x14ac:dyDescent="0.2">
      <c r="A42" s="231" t="s">
        <v>188</v>
      </c>
      <c r="B42" s="534">
        <v>2443</v>
      </c>
      <c r="C42" s="231">
        <v>560</v>
      </c>
      <c r="D42" s="535" t="s">
        <v>47</v>
      </c>
      <c r="E42" s="536"/>
      <c r="F42" s="237">
        <v>2100</v>
      </c>
      <c r="G42" s="537">
        <v>420</v>
      </c>
      <c r="H42" s="443">
        <f>INDEX('Ultima mCF Table'!$B$2:$D$92,MATCH($D$6,'Ultima mCF Table'!$A$2:$A$92,0),MATCH($D42,'Ultima mCF Table'!$B$1:$D$1,0))*Outputs!H272</f>
        <v>1056</v>
      </c>
      <c r="I42" s="443">
        <f>INDEX('Ultima mCF Table'!$B$2:$D$92,MATCH($D$6,'Ultima mCF Table'!$A$2:$A$92,0),MATCH($D42,'Ultima mCF Table'!$B$1:$D$1,0))*Outputs!I272</f>
        <v>1526</v>
      </c>
      <c r="J42" s="237">
        <v>2100</v>
      </c>
      <c r="K42" s="537">
        <v>400</v>
      </c>
      <c r="L42" s="443">
        <f>INDEX('Ultima mCF Table'!$B$2:$D$92,MATCH($D$6,'Ultima mCF Table'!$A$2:$A$92,0),MATCH($D42,'Ultima mCF Table'!$B$1:$D$1,0))*Outputs!L272</f>
        <v>1263</v>
      </c>
      <c r="M42" s="443">
        <f>INDEX('Ultima mCF Table'!$B$2:$D$92,MATCH($D$6,'Ultima mCF Table'!$A$2:$A$92,0),MATCH($D42,'Ultima mCF Table'!$B$1:$D$1,0))*Outputs!M272</f>
        <v>2155</v>
      </c>
      <c r="N42" s="304"/>
      <c r="O42" s="304"/>
      <c r="P42" s="304"/>
    </row>
    <row r="43" spans="1:16" x14ac:dyDescent="0.2">
      <c r="A43" s="231" t="s">
        <v>188</v>
      </c>
      <c r="B43" s="534">
        <v>2443</v>
      </c>
      <c r="C43" s="231">
        <v>630</v>
      </c>
      <c r="D43" s="535" t="s">
        <v>47</v>
      </c>
      <c r="E43" s="536"/>
      <c r="F43" s="237">
        <v>2100</v>
      </c>
      <c r="G43" s="537">
        <v>490</v>
      </c>
      <c r="H43" s="443">
        <f>INDEX('Ultima mCF Table'!$B$2:$D$92,MATCH($D$6,'Ultima mCF Table'!$A$2:$A$92,0),MATCH($D43,'Ultima mCF Table'!$B$1:$D$1,0))*Outputs!H273</f>
        <v>1232</v>
      </c>
      <c r="I43" s="443">
        <f>INDEX('Ultima mCF Table'!$B$2:$D$92,MATCH($D$6,'Ultima mCF Table'!$A$2:$A$92,0),MATCH($D43,'Ultima mCF Table'!$B$1:$D$1,0))*Outputs!I273</f>
        <v>1781</v>
      </c>
      <c r="J43" s="237">
        <v>2100</v>
      </c>
      <c r="K43" s="537">
        <v>480</v>
      </c>
      <c r="L43" s="443">
        <f>INDEX('Ultima mCF Table'!$B$2:$D$92,MATCH($D$6,'Ultima mCF Table'!$A$2:$A$92,0),MATCH($D43,'Ultima mCF Table'!$B$1:$D$1,0))*Outputs!L273</f>
        <v>1515</v>
      </c>
      <c r="M43" s="443">
        <f>INDEX('Ultima mCF Table'!$B$2:$D$92,MATCH($D$6,'Ultima mCF Table'!$A$2:$A$92,0),MATCH($D43,'Ultima mCF Table'!$B$1:$D$1,0))*Outputs!M273</f>
        <v>2586</v>
      </c>
      <c r="N43" s="304"/>
      <c r="O43" s="304"/>
      <c r="P43" s="304"/>
    </row>
    <row r="44" spans="1:16" x14ac:dyDescent="0.2">
      <c r="A44" s="231" t="s">
        <v>188</v>
      </c>
      <c r="B44" s="534">
        <v>2443</v>
      </c>
      <c r="C44" s="231">
        <v>700</v>
      </c>
      <c r="D44" s="535" t="s">
        <v>47</v>
      </c>
      <c r="E44" s="536"/>
      <c r="F44" s="237">
        <v>2100</v>
      </c>
      <c r="G44" s="537">
        <v>560</v>
      </c>
      <c r="H44" s="443">
        <f>INDEX('Ultima mCF Table'!$B$2:$D$92,MATCH($D$6,'Ultima mCF Table'!$A$2:$A$92,0),MATCH($D44,'Ultima mCF Table'!$B$1:$D$1,0))*Outputs!H274</f>
        <v>1407</v>
      </c>
      <c r="I44" s="443">
        <f>INDEX('Ultima mCF Table'!$B$2:$D$92,MATCH($D$6,'Ultima mCF Table'!$A$2:$A$92,0),MATCH($D44,'Ultima mCF Table'!$B$1:$D$1,0))*Outputs!I274</f>
        <v>2035</v>
      </c>
      <c r="J44" s="237">
        <v>2100</v>
      </c>
      <c r="K44" s="537">
        <v>560</v>
      </c>
      <c r="L44" s="443">
        <f>INDEX('Ultima mCF Table'!$B$2:$D$92,MATCH($D$6,'Ultima mCF Table'!$A$2:$A$92,0),MATCH($D44,'Ultima mCF Table'!$B$1:$D$1,0))*Outputs!L274</f>
        <v>1768</v>
      </c>
      <c r="M44" s="443">
        <f>INDEX('Ultima mCF Table'!$B$2:$D$92,MATCH($D$6,'Ultima mCF Table'!$A$2:$A$92,0),MATCH($D44,'Ultima mCF Table'!$B$1:$D$1,0))*Outputs!M274</f>
        <v>3017</v>
      </c>
      <c r="N44" s="304"/>
      <c r="O44" s="304"/>
      <c r="P44" s="304"/>
    </row>
    <row r="45" spans="1:16" x14ac:dyDescent="0.2">
      <c r="A45" s="231" t="s">
        <v>188</v>
      </c>
      <c r="B45" s="534">
        <v>2443</v>
      </c>
      <c r="C45" s="231">
        <v>770</v>
      </c>
      <c r="D45" s="535" t="s">
        <v>47</v>
      </c>
      <c r="E45" s="536"/>
      <c r="F45" s="237">
        <v>2100</v>
      </c>
      <c r="G45" s="537">
        <v>630</v>
      </c>
      <c r="H45" s="443">
        <f>INDEX('Ultima mCF Table'!$B$2:$D$92,MATCH($D$6,'Ultima mCF Table'!$A$2:$A$92,0),MATCH($D45,'Ultima mCF Table'!$B$1:$D$1,0))*Outputs!H275</f>
        <v>1583</v>
      </c>
      <c r="I45" s="443">
        <f>INDEX('Ultima mCF Table'!$B$2:$D$92,MATCH($D$6,'Ultima mCF Table'!$A$2:$A$92,0),MATCH($D45,'Ultima mCF Table'!$B$1:$D$1,0))*Outputs!I275</f>
        <v>2289</v>
      </c>
      <c r="J45" s="237">
        <v>2100</v>
      </c>
      <c r="K45" s="537">
        <v>640</v>
      </c>
      <c r="L45" s="443">
        <f>INDEX('Ultima mCF Table'!$B$2:$D$92,MATCH($D$6,'Ultima mCF Table'!$A$2:$A$92,0),MATCH($D45,'Ultima mCF Table'!$B$1:$D$1,0))*Outputs!L275</f>
        <v>2020</v>
      </c>
      <c r="M45" s="443">
        <f>INDEX('Ultima mCF Table'!$B$2:$D$92,MATCH($D$6,'Ultima mCF Table'!$A$2:$A$92,0),MATCH($D45,'Ultima mCF Table'!$B$1:$D$1,0))*Outputs!M275</f>
        <v>3448</v>
      </c>
      <c r="N45" s="304"/>
      <c r="O45" s="304"/>
      <c r="P45" s="304"/>
    </row>
    <row r="46" spans="1:16" x14ac:dyDescent="0.2">
      <c r="A46" s="231" t="s">
        <v>188</v>
      </c>
      <c r="B46" s="534">
        <v>2443</v>
      </c>
      <c r="C46" s="231">
        <v>840</v>
      </c>
      <c r="D46" s="535" t="s">
        <v>47</v>
      </c>
      <c r="E46" s="536"/>
      <c r="F46" s="237">
        <v>2100</v>
      </c>
      <c r="G46" s="537">
        <v>700</v>
      </c>
      <c r="H46" s="443">
        <f>INDEX('Ultima mCF Table'!$B$2:$D$92,MATCH($D$6,'Ultima mCF Table'!$A$2:$A$92,0),MATCH($D46,'Ultima mCF Table'!$B$1:$D$1,0))*Outputs!H276</f>
        <v>1759</v>
      </c>
      <c r="I46" s="443">
        <f>INDEX('Ultima mCF Table'!$B$2:$D$92,MATCH($D$6,'Ultima mCF Table'!$A$2:$A$92,0),MATCH($D46,'Ultima mCF Table'!$B$1:$D$1,0))*Outputs!I276</f>
        <v>2544</v>
      </c>
      <c r="J46" s="237">
        <v>2100</v>
      </c>
      <c r="K46" s="537">
        <v>720</v>
      </c>
      <c r="L46" s="443">
        <f>INDEX('Ultima mCF Table'!$B$2:$D$92,MATCH($D$6,'Ultima mCF Table'!$A$2:$A$92,0),MATCH($D46,'Ultima mCF Table'!$B$1:$D$1,0))*Outputs!L276</f>
        <v>2273</v>
      </c>
      <c r="M46" s="443">
        <f>INDEX('Ultima mCF Table'!$B$2:$D$92,MATCH($D$6,'Ultima mCF Table'!$A$2:$A$92,0),MATCH($D46,'Ultima mCF Table'!$B$1:$D$1,0))*Outputs!M276</f>
        <v>3879</v>
      </c>
      <c r="N46" s="304"/>
      <c r="O46" s="304"/>
      <c r="P46" s="304"/>
    </row>
    <row r="47" spans="1:16" x14ac:dyDescent="0.2">
      <c r="A47" s="231" t="s">
        <v>188</v>
      </c>
      <c r="B47" s="534">
        <v>2543</v>
      </c>
      <c r="C47" s="231">
        <v>490</v>
      </c>
      <c r="D47" s="535" t="s">
        <v>47</v>
      </c>
      <c r="E47" s="536"/>
      <c r="F47" s="237">
        <v>2200</v>
      </c>
      <c r="G47" s="537">
        <v>350</v>
      </c>
      <c r="H47" s="443">
        <f>INDEX('Ultima mCF Table'!$B$2:$D$92,MATCH($D$6,'Ultima mCF Table'!$A$2:$A$92,0),MATCH($D47,'Ultima mCF Table'!$B$1:$D$1,0))*Outputs!H277</f>
        <v>920</v>
      </c>
      <c r="I47" s="443">
        <f>INDEX('Ultima mCF Table'!$B$2:$D$92,MATCH($D$6,'Ultima mCF Table'!$A$2:$A$92,0),MATCH($D47,'Ultima mCF Table'!$B$1:$D$1,0))*Outputs!I277</f>
        <v>1314</v>
      </c>
      <c r="J47" s="237">
        <v>2200</v>
      </c>
      <c r="K47" s="537">
        <v>320</v>
      </c>
      <c r="L47" s="443">
        <f>INDEX('Ultima mCF Table'!$B$2:$D$92,MATCH($D$6,'Ultima mCF Table'!$A$2:$A$92,0),MATCH($D47,'Ultima mCF Table'!$B$1:$D$1,0))*Outputs!L277</f>
        <v>1058</v>
      </c>
      <c r="M47" s="443">
        <f>INDEX('Ultima mCF Table'!$B$2:$D$92,MATCH($D$6,'Ultima mCF Table'!$A$2:$A$92,0),MATCH($D47,'Ultima mCF Table'!$B$1:$D$1,0))*Outputs!M277</f>
        <v>1806</v>
      </c>
      <c r="N47" s="304"/>
      <c r="O47" s="304"/>
      <c r="P47" s="304"/>
    </row>
    <row r="48" spans="1:16" x14ac:dyDescent="0.2">
      <c r="A48" s="231" t="s">
        <v>188</v>
      </c>
      <c r="B48" s="534">
        <v>2543</v>
      </c>
      <c r="C48" s="231">
        <v>560</v>
      </c>
      <c r="D48" s="535" t="s">
        <v>47</v>
      </c>
      <c r="E48" s="536"/>
      <c r="F48" s="237">
        <v>2200</v>
      </c>
      <c r="G48" s="537">
        <v>420</v>
      </c>
      <c r="H48" s="443">
        <f>INDEX('Ultima mCF Table'!$B$2:$D$92,MATCH($D$6,'Ultima mCF Table'!$A$2:$A$92,0),MATCH($D48,'Ultima mCF Table'!$B$1:$D$1,0))*Outputs!H278</f>
        <v>1104</v>
      </c>
      <c r="I48" s="443">
        <f>INDEX('Ultima mCF Table'!$B$2:$D$92,MATCH($D$6,'Ultima mCF Table'!$A$2:$A$92,0),MATCH($D48,'Ultima mCF Table'!$B$1:$D$1,0))*Outputs!I278</f>
        <v>1576</v>
      </c>
      <c r="J48" s="237">
        <v>2200</v>
      </c>
      <c r="K48" s="537">
        <v>400</v>
      </c>
      <c r="L48" s="443">
        <f>INDEX('Ultima mCF Table'!$B$2:$D$92,MATCH($D$6,'Ultima mCF Table'!$A$2:$A$92,0),MATCH($D48,'Ultima mCF Table'!$B$1:$D$1,0))*Outputs!L278</f>
        <v>1323</v>
      </c>
      <c r="M48" s="443">
        <f>INDEX('Ultima mCF Table'!$B$2:$D$92,MATCH($D$6,'Ultima mCF Table'!$A$2:$A$92,0),MATCH($D48,'Ultima mCF Table'!$B$1:$D$1,0))*Outputs!M278</f>
        <v>2257</v>
      </c>
      <c r="N48" s="304"/>
      <c r="O48" s="304"/>
      <c r="P48" s="304"/>
    </row>
    <row r="49" spans="1:16" x14ac:dyDescent="0.2">
      <c r="A49" s="231" t="s">
        <v>188</v>
      </c>
      <c r="B49" s="534">
        <v>2543</v>
      </c>
      <c r="C49" s="231">
        <v>630</v>
      </c>
      <c r="D49" s="535" t="s">
        <v>47</v>
      </c>
      <c r="E49" s="536"/>
      <c r="F49" s="237">
        <v>2200</v>
      </c>
      <c r="G49" s="537">
        <v>490</v>
      </c>
      <c r="H49" s="443">
        <f>INDEX('Ultima mCF Table'!$B$2:$D$92,MATCH($D$6,'Ultima mCF Table'!$A$2:$A$92,0),MATCH($D49,'Ultima mCF Table'!$B$1:$D$1,0))*Outputs!H279</f>
        <v>1289</v>
      </c>
      <c r="I49" s="443">
        <f>INDEX('Ultima mCF Table'!$B$2:$D$92,MATCH($D$6,'Ultima mCF Table'!$A$2:$A$92,0),MATCH($D49,'Ultima mCF Table'!$B$1:$D$1,0))*Outputs!I279</f>
        <v>1839</v>
      </c>
      <c r="J49" s="237">
        <v>2200</v>
      </c>
      <c r="K49" s="537">
        <v>480</v>
      </c>
      <c r="L49" s="443">
        <f>INDEX('Ultima mCF Table'!$B$2:$D$92,MATCH($D$6,'Ultima mCF Table'!$A$2:$A$92,0),MATCH($D49,'Ultima mCF Table'!$B$1:$D$1,0))*Outputs!L279</f>
        <v>1587</v>
      </c>
      <c r="M49" s="443">
        <f>INDEX('Ultima mCF Table'!$B$2:$D$92,MATCH($D$6,'Ultima mCF Table'!$A$2:$A$92,0),MATCH($D49,'Ultima mCF Table'!$B$1:$D$1,0))*Outputs!M279</f>
        <v>2708</v>
      </c>
      <c r="N49" s="304"/>
      <c r="O49" s="304"/>
      <c r="P49" s="304"/>
    </row>
    <row r="50" spans="1:16" x14ac:dyDescent="0.2">
      <c r="A50" s="231" t="s">
        <v>188</v>
      </c>
      <c r="B50" s="534">
        <v>2543</v>
      </c>
      <c r="C50" s="231">
        <v>700</v>
      </c>
      <c r="D50" s="535" t="s">
        <v>47</v>
      </c>
      <c r="E50" s="536"/>
      <c r="F50" s="237">
        <v>2200</v>
      </c>
      <c r="G50" s="537">
        <v>560</v>
      </c>
      <c r="H50" s="443">
        <f>INDEX('Ultima mCF Table'!$B$2:$D$92,MATCH($D$6,'Ultima mCF Table'!$A$2:$A$92,0),MATCH($D50,'Ultima mCF Table'!$B$1:$D$1,0))*Outputs!H280</f>
        <v>1473</v>
      </c>
      <c r="I50" s="443">
        <f>INDEX('Ultima mCF Table'!$B$2:$D$92,MATCH($D$6,'Ultima mCF Table'!$A$2:$A$92,0),MATCH($D50,'Ultima mCF Table'!$B$1:$D$1,0))*Outputs!I280</f>
        <v>2102</v>
      </c>
      <c r="J50" s="237">
        <v>2200</v>
      </c>
      <c r="K50" s="537">
        <v>560</v>
      </c>
      <c r="L50" s="443">
        <f>INDEX('Ultima mCF Table'!$B$2:$D$92,MATCH($D$6,'Ultima mCF Table'!$A$2:$A$92,0),MATCH($D50,'Ultima mCF Table'!$B$1:$D$1,0))*Outputs!L280</f>
        <v>1852</v>
      </c>
      <c r="M50" s="443">
        <f>INDEX('Ultima mCF Table'!$B$2:$D$92,MATCH($D$6,'Ultima mCF Table'!$A$2:$A$92,0),MATCH($D50,'Ultima mCF Table'!$B$1:$D$1,0))*Outputs!M280</f>
        <v>3160</v>
      </c>
      <c r="N50" s="304"/>
      <c r="O50" s="304"/>
      <c r="P50" s="304"/>
    </row>
    <row r="51" spans="1:16" x14ac:dyDescent="0.2">
      <c r="A51" s="231" t="s">
        <v>188</v>
      </c>
      <c r="B51" s="534">
        <v>2543</v>
      </c>
      <c r="C51" s="231">
        <v>770</v>
      </c>
      <c r="D51" s="535" t="s">
        <v>47</v>
      </c>
      <c r="E51" s="536"/>
      <c r="F51" s="237">
        <v>2200</v>
      </c>
      <c r="G51" s="537">
        <v>630</v>
      </c>
      <c r="H51" s="443">
        <f>INDEX('Ultima mCF Table'!$B$2:$D$92,MATCH($D$6,'Ultima mCF Table'!$A$2:$A$92,0),MATCH($D51,'Ultima mCF Table'!$B$1:$D$1,0))*Outputs!H281</f>
        <v>1657</v>
      </c>
      <c r="I51" s="443">
        <f>INDEX('Ultima mCF Table'!$B$2:$D$92,MATCH($D$6,'Ultima mCF Table'!$A$2:$A$92,0),MATCH($D51,'Ultima mCF Table'!$B$1:$D$1,0))*Outputs!I281</f>
        <v>2364</v>
      </c>
      <c r="J51" s="237">
        <v>2200</v>
      </c>
      <c r="K51" s="537">
        <v>640</v>
      </c>
      <c r="L51" s="443">
        <f>INDEX('Ultima mCF Table'!$B$2:$D$92,MATCH($D$6,'Ultima mCF Table'!$A$2:$A$92,0),MATCH($D51,'Ultima mCF Table'!$B$1:$D$1,0))*Outputs!L281</f>
        <v>2116</v>
      </c>
      <c r="M51" s="443">
        <f>INDEX('Ultima mCF Table'!$B$2:$D$92,MATCH($D$6,'Ultima mCF Table'!$A$2:$A$92,0),MATCH($D51,'Ultima mCF Table'!$B$1:$D$1,0))*Outputs!M281</f>
        <v>3611</v>
      </c>
      <c r="N51" s="304"/>
      <c r="O51" s="304"/>
      <c r="P51" s="304"/>
    </row>
    <row r="52" spans="1:16" ht="15" thickBot="1" x14ac:dyDescent="0.25">
      <c r="A52" s="245" t="s">
        <v>188</v>
      </c>
      <c r="B52" s="538">
        <v>2543</v>
      </c>
      <c r="C52" s="245">
        <v>840</v>
      </c>
      <c r="D52" s="407" t="s">
        <v>47</v>
      </c>
      <c r="E52" s="539"/>
      <c r="F52" s="248">
        <v>2200</v>
      </c>
      <c r="G52" s="540">
        <v>700</v>
      </c>
      <c r="H52" s="444">
        <f>INDEX('Ultima mCF Table'!$B$2:$D$92,MATCH($D$6,'Ultima mCF Table'!$A$2:$A$92,0),MATCH($D52,'Ultima mCF Table'!$B$1:$D$1,0))*Outputs!H282</f>
        <v>1841</v>
      </c>
      <c r="I52" s="444">
        <f>INDEX('Ultima mCF Table'!$B$2:$D$92,MATCH($D$6,'Ultima mCF Table'!$A$2:$A$92,0),MATCH($D52,'Ultima mCF Table'!$B$1:$D$1,0))*Outputs!I282</f>
        <v>2627</v>
      </c>
      <c r="J52" s="248">
        <v>2200</v>
      </c>
      <c r="K52" s="540">
        <v>720</v>
      </c>
      <c r="L52" s="444">
        <f>INDEX('Ultima mCF Table'!$B$2:$D$92,MATCH($D$6,'Ultima mCF Table'!$A$2:$A$92,0),MATCH($D52,'Ultima mCF Table'!$B$1:$D$1,0))*Outputs!L282</f>
        <v>2381</v>
      </c>
      <c r="M52" s="444">
        <f>INDEX('Ultima mCF Table'!$B$2:$D$92,MATCH($D$6,'Ultima mCF Table'!$A$2:$A$92,0),MATCH($D52,'Ultima mCF Table'!$B$1:$D$1,0))*Outputs!M282</f>
        <v>4063</v>
      </c>
      <c r="N52" s="304"/>
      <c r="O52" s="304"/>
      <c r="P52" s="304"/>
    </row>
    <row r="53" spans="1:16" x14ac:dyDescent="0.2">
      <c r="A53" s="216" t="s">
        <v>189</v>
      </c>
      <c r="B53" s="541">
        <v>2031</v>
      </c>
      <c r="C53" s="216">
        <v>490</v>
      </c>
      <c r="D53" s="542" t="s">
        <v>47</v>
      </c>
      <c r="E53" s="532"/>
      <c r="F53" s="226">
        <v>1600</v>
      </c>
      <c r="G53" s="279">
        <v>350</v>
      </c>
      <c r="H53" s="406">
        <f>INDEX('Ultima mCF Table'!$B$2:$D$92,MATCH($D$6,'Ultima mCF Table'!$A$2:$A$92,0),MATCH($D53,'Ultima mCF Table'!$B$1:$D$1,0))*Outputs!H283</f>
        <v>678</v>
      </c>
      <c r="I53" s="406">
        <f>INDEX('Ultima mCF Table'!$B$2:$D$92,MATCH($D$6,'Ultima mCF Table'!$A$2:$A$92,0),MATCH($D53,'Ultima mCF Table'!$B$1:$D$1,0))*Outputs!I283</f>
        <v>1036</v>
      </c>
      <c r="J53" s="226">
        <v>1600</v>
      </c>
      <c r="K53" s="279">
        <v>320</v>
      </c>
      <c r="L53" s="406">
        <f>INDEX('Ultima mCF Table'!$B$2:$D$92,MATCH($D$6,'Ultima mCF Table'!$A$2:$A$92,0),MATCH($D53,'Ultima mCF Table'!$B$1:$D$1,0))*Outputs!L283</f>
        <v>777</v>
      </c>
      <c r="M53" s="406">
        <f>INDEX('Ultima mCF Table'!$B$2:$D$92,MATCH($D$6,'Ultima mCF Table'!$A$2:$A$92,0),MATCH($D53,'Ultima mCF Table'!$B$1:$D$1,0))*Outputs!M283</f>
        <v>1332</v>
      </c>
    </row>
    <row r="54" spans="1:16" x14ac:dyDescent="0.2">
      <c r="A54" s="231" t="s">
        <v>189</v>
      </c>
      <c r="B54" s="534">
        <v>2031</v>
      </c>
      <c r="C54" s="231">
        <v>560</v>
      </c>
      <c r="D54" s="535" t="s">
        <v>47</v>
      </c>
      <c r="E54" s="536"/>
      <c r="F54" s="237">
        <v>1600</v>
      </c>
      <c r="G54" s="537">
        <v>420</v>
      </c>
      <c r="H54" s="443">
        <f>INDEX('Ultima mCF Table'!$B$2:$D$92,MATCH($D$6,'Ultima mCF Table'!$A$2:$A$92,0),MATCH($D54,'Ultima mCF Table'!$B$1:$D$1,0))*Outputs!H284</f>
        <v>814</v>
      </c>
      <c r="I54" s="443">
        <f>INDEX('Ultima mCF Table'!$B$2:$D$92,MATCH($D$6,'Ultima mCF Table'!$A$2:$A$92,0),MATCH($D54,'Ultima mCF Table'!$B$1:$D$1,0))*Outputs!I284</f>
        <v>1243</v>
      </c>
      <c r="J54" s="237">
        <v>1600</v>
      </c>
      <c r="K54" s="537">
        <v>400</v>
      </c>
      <c r="L54" s="443">
        <f>INDEX('Ultima mCF Table'!$B$2:$D$92,MATCH($D$6,'Ultima mCF Table'!$A$2:$A$92,0),MATCH($D54,'Ultima mCF Table'!$B$1:$D$1,0))*Outputs!L284</f>
        <v>971</v>
      </c>
      <c r="M54" s="443">
        <f>INDEX('Ultima mCF Table'!$B$2:$D$92,MATCH($D$6,'Ultima mCF Table'!$A$2:$A$92,0),MATCH($D54,'Ultima mCF Table'!$B$1:$D$1,0))*Outputs!M284</f>
        <v>1665</v>
      </c>
    </row>
    <row r="55" spans="1:16" x14ac:dyDescent="0.2">
      <c r="A55" s="231" t="s">
        <v>189</v>
      </c>
      <c r="B55" s="534">
        <v>2031</v>
      </c>
      <c r="C55" s="231">
        <v>630</v>
      </c>
      <c r="D55" s="535" t="s">
        <v>47</v>
      </c>
      <c r="E55" s="536"/>
      <c r="F55" s="237">
        <v>1600</v>
      </c>
      <c r="G55" s="537">
        <v>490</v>
      </c>
      <c r="H55" s="443">
        <f>INDEX('Ultima mCF Table'!$B$2:$D$92,MATCH($D$6,'Ultima mCF Table'!$A$2:$A$92,0),MATCH($D55,'Ultima mCF Table'!$B$1:$D$1,0))*Outputs!H285</f>
        <v>949</v>
      </c>
      <c r="I55" s="443">
        <f>INDEX('Ultima mCF Table'!$B$2:$D$92,MATCH($D$6,'Ultima mCF Table'!$A$2:$A$92,0),MATCH($D55,'Ultima mCF Table'!$B$1:$D$1,0))*Outputs!I285</f>
        <v>1450</v>
      </c>
      <c r="J55" s="237">
        <v>1600</v>
      </c>
      <c r="K55" s="537">
        <v>480</v>
      </c>
      <c r="L55" s="443">
        <f>INDEX('Ultima mCF Table'!$B$2:$D$92,MATCH($D$6,'Ultima mCF Table'!$A$2:$A$92,0),MATCH($D55,'Ultima mCF Table'!$B$1:$D$1,0))*Outputs!L285</f>
        <v>1166</v>
      </c>
      <c r="M55" s="443">
        <f>INDEX('Ultima mCF Table'!$B$2:$D$92,MATCH($D$6,'Ultima mCF Table'!$A$2:$A$92,0),MATCH($D55,'Ultima mCF Table'!$B$1:$D$1,0))*Outputs!M285</f>
        <v>1998</v>
      </c>
    </row>
    <row r="56" spans="1:16" x14ac:dyDescent="0.2">
      <c r="A56" s="231" t="s">
        <v>189</v>
      </c>
      <c r="B56" s="534">
        <v>2031</v>
      </c>
      <c r="C56" s="231">
        <v>700</v>
      </c>
      <c r="D56" s="535" t="s">
        <v>47</v>
      </c>
      <c r="E56" s="536"/>
      <c r="F56" s="237">
        <v>1600</v>
      </c>
      <c r="G56" s="537">
        <v>560</v>
      </c>
      <c r="H56" s="443">
        <f>INDEX('Ultima mCF Table'!$B$2:$D$92,MATCH($D$6,'Ultima mCF Table'!$A$2:$A$92,0),MATCH($D56,'Ultima mCF Table'!$B$1:$D$1,0))*Outputs!H286</f>
        <v>1085</v>
      </c>
      <c r="I56" s="443">
        <f>INDEX('Ultima mCF Table'!$B$2:$D$92,MATCH($D$6,'Ultima mCF Table'!$A$2:$A$92,0),MATCH($D56,'Ultima mCF Table'!$B$1:$D$1,0))*Outputs!I286</f>
        <v>1658</v>
      </c>
      <c r="J56" s="237">
        <v>1600</v>
      </c>
      <c r="K56" s="537">
        <v>560</v>
      </c>
      <c r="L56" s="443">
        <f>INDEX('Ultima mCF Table'!$B$2:$D$92,MATCH($D$6,'Ultima mCF Table'!$A$2:$A$92,0),MATCH($D56,'Ultima mCF Table'!$B$1:$D$1,0))*Outputs!L286</f>
        <v>1360</v>
      </c>
      <c r="M56" s="443">
        <f>INDEX('Ultima mCF Table'!$B$2:$D$92,MATCH($D$6,'Ultima mCF Table'!$A$2:$A$92,0),MATCH($D56,'Ultima mCF Table'!$B$1:$D$1,0))*Outputs!M286</f>
        <v>2331</v>
      </c>
    </row>
    <row r="57" spans="1:16" x14ac:dyDescent="0.2">
      <c r="A57" s="231" t="s">
        <v>189</v>
      </c>
      <c r="B57" s="534">
        <v>2031</v>
      </c>
      <c r="C57" s="231">
        <v>770</v>
      </c>
      <c r="D57" s="535" t="s">
        <v>47</v>
      </c>
      <c r="E57" s="536"/>
      <c r="F57" s="237">
        <v>1600</v>
      </c>
      <c r="G57" s="537">
        <v>630</v>
      </c>
      <c r="H57" s="443">
        <f>INDEX('Ultima mCF Table'!$B$2:$D$92,MATCH($D$6,'Ultima mCF Table'!$A$2:$A$92,0),MATCH($D57,'Ultima mCF Table'!$B$1:$D$1,0))*Outputs!H287</f>
        <v>1220</v>
      </c>
      <c r="I57" s="443">
        <f>INDEX('Ultima mCF Table'!$B$2:$D$92,MATCH($D$6,'Ultima mCF Table'!$A$2:$A$92,0),MATCH($D57,'Ultima mCF Table'!$B$1:$D$1,0))*Outputs!I287</f>
        <v>1865</v>
      </c>
      <c r="J57" s="237">
        <v>1600</v>
      </c>
      <c r="K57" s="537">
        <v>640</v>
      </c>
      <c r="L57" s="443">
        <f>INDEX('Ultima mCF Table'!$B$2:$D$92,MATCH($D$6,'Ultima mCF Table'!$A$2:$A$92,0),MATCH($D57,'Ultima mCF Table'!$B$1:$D$1,0))*Outputs!L287</f>
        <v>1554</v>
      </c>
      <c r="M57" s="443">
        <f>INDEX('Ultima mCF Table'!$B$2:$D$92,MATCH($D$6,'Ultima mCF Table'!$A$2:$A$92,0),MATCH($D57,'Ultima mCF Table'!$B$1:$D$1,0))*Outputs!M287</f>
        <v>2664</v>
      </c>
    </row>
    <row r="58" spans="1:16" x14ac:dyDescent="0.2">
      <c r="A58" s="231" t="s">
        <v>189</v>
      </c>
      <c r="B58" s="534">
        <v>2031</v>
      </c>
      <c r="C58" s="231">
        <v>840</v>
      </c>
      <c r="D58" s="535" t="s">
        <v>47</v>
      </c>
      <c r="E58" s="536"/>
      <c r="F58" s="237">
        <v>1600</v>
      </c>
      <c r="G58" s="537">
        <v>700</v>
      </c>
      <c r="H58" s="443">
        <f>INDEX('Ultima mCF Table'!$B$2:$D$92,MATCH($D$6,'Ultima mCF Table'!$A$2:$A$92,0),MATCH($D58,'Ultima mCF Table'!$B$1:$D$1,0))*Outputs!H288</f>
        <v>1356</v>
      </c>
      <c r="I58" s="443">
        <f>INDEX('Ultima mCF Table'!$B$2:$D$92,MATCH($D$6,'Ultima mCF Table'!$A$2:$A$92,0),MATCH($D58,'Ultima mCF Table'!$B$1:$D$1,0))*Outputs!I288</f>
        <v>2072</v>
      </c>
      <c r="J58" s="237">
        <v>1600</v>
      </c>
      <c r="K58" s="537">
        <v>720</v>
      </c>
      <c r="L58" s="443">
        <f>INDEX('Ultima mCF Table'!$B$2:$D$92,MATCH($D$6,'Ultima mCF Table'!$A$2:$A$92,0),MATCH($D58,'Ultima mCF Table'!$B$1:$D$1,0))*Outputs!L288</f>
        <v>1748</v>
      </c>
      <c r="M58" s="443">
        <f>INDEX('Ultima mCF Table'!$B$2:$D$92,MATCH($D$6,'Ultima mCF Table'!$A$2:$A$92,0),MATCH($D58,'Ultima mCF Table'!$B$1:$D$1,0))*Outputs!M288</f>
        <v>2997</v>
      </c>
    </row>
    <row r="59" spans="1:16" x14ac:dyDescent="0.2">
      <c r="A59" s="231" t="s">
        <v>189</v>
      </c>
      <c r="B59" s="534">
        <v>2131</v>
      </c>
      <c r="C59" s="231">
        <v>490</v>
      </c>
      <c r="D59" s="535" t="s">
        <v>47</v>
      </c>
      <c r="E59" s="536"/>
      <c r="F59" s="237">
        <v>1700</v>
      </c>
      <c r="G59" s="537">
        <v>350</v>
      </c>
      <c r="H59" s="443">
        <f>INDEX('Ultima mCF Table'!$B$2:$D$92,MATCH($D$6,'Ultima mCF Table'!$A$2:$A$92,0),MATCH($D59,'Ultima mCF Table'!$B$1:$D$1,0))*Outputs!H289</f>
        <v>718</v>
      </c>
      <c r="I59" s="443">
        <f>INDEX('Ultima mCF Table'!$B$2:$D$92,MATCH($D$6,'Ultima mCF Table'!$A$2:$A$92,0),MATCH($D59,'Ultima mCF Table'!$B$1:$D$1,0))*Outputs!I289</f>
        <v>1087</v>
      </c>
      <c r="J59" s="237">
        <v>1700</v>
      </c>
      <c r="K59" s="537">
        <v>320</v>
      </c>
      <c r="L59" s="443">
        <f>INDEX('Ultima mCF Table'!$B$2:$D$92,MATCH($D$6,'Ultima mCF Table'!$A$2:$A$92,0),MATCH($D59,'Ultima mCF Table'!$B$1:$D$1,0))*Outputs!L289</f>
        <v>825</v>
      </c>
      <c r="M59" s="443">
        <f>INDEX('Ultima mCF Table'!$B$2:$D$92,MATCH($D$6,'Ultima mCF Table'!$A$2:$A$92,0),MATCH($D59,'Ultima mCF Table'!$B$1:$D$1,0))*Outputs!M289</f>
        <v>1410</v>
      </c>
    </row>
    <row r="60" spans="1:16" x14ac:dyDescent="0.2">
      <c r="A60" s="231" t="s">
        <v>189</v>
      </c>
      <c r="B60" s="534">
        <v>2131</v>
      </c>
      <c r="C60" s="231">
        <v>560</v>
      </c>
      <c r="D60" s="535" t="s">
        <v>47</v>
      </c>
      <c r="E60" s="536"/>
      <c r="F60" s="237">
        <v>1700</v>
      </c>
      <c r="G60" s="537">
        <v>420</v>
      </c>
      <c r="H60" s="443">
        <f>INDEX('Ultima mCF Table'!$B$2:$D$92,MATCH($D$6,'Ultima mCF Table'!$A$2:$A$92,0),MATCH($D60,'Ultima mCF Table'!$B$1:$D$1,0))*Outputs!H290</f>
        <v>861</v>
      </c>
      <c r="I60" s="443">
        <f>INDEX('Ultima mCF Table'!$B$2:$D$92,MATCH($D$6,'Ultima mCF Table'!$A$2:$A$92,0),MATCH($D60,'Ultima mCF Table'!$B$1:$D$1,0))*Outputs!I290</f>
        <v>1304</v>
      </c>
      <c r="J60" s="237">
        <v>1700</v>
      </c>
      <c r="K60" s="537">
        <v>400</v>
      </c>
      <c r="L60" s="443">
        <f>INDEX('Ultima mCF Table'!$B$2:$D$92,MATCH($D$6,'Ultima mCF Table'!$A$2:$A$92,0),MATCH($D60,'Ultima mCF Table'!$B$1:$D$1,0))*Outputs!L290</f>
        <v>1031</v>
      </c>
      <c r="M60" s="443">
        <f>INDEX('Ultima mCF Table'!$B$2:$D$92,MATCH($D$6,'Ultima mCF Table'!$A$2:$A$92,0),MATCH($D60,'Ultima mCF Table'!$B$1:$D$1,0))*Outputs!M290</f>
        <v>1762</v>
      </c>
    </row>
    <row r="61" spans="1:16" x14ac:dyDescent="0.2">
      <c r="A61" s="231" t="s">
        <v>189</v>
      </c>
      <c r="B61" s="534">
        <v>2131</v>
      </c>
      <c r="C61" s="231">
        <v>630</v>
      </c>
      <c r="D61" s="535" t="s">
        <v>47</v>
      </c>
      <c r="E61" s="536"/>
      <c r="F61" s="237">
        <v>1700</v>
      </c>
      <c r="G61" s="537">
        <v>490</v>
      </c>
      <c r="H61" s="443">
        <f>INDEX('Ultima mCF Table'!$B$2:$D$92,MATCH($D$6,'Ultima mCF Table'!$A$2:$A$92,0),MATCH($D61,'Ultima mCF Table'!$B$1:$D$1,0))*Outputs!H291</f>
        <v>1005</v>
      </c>
      <c r="I61" s="443">
        <f>INDEX('Ultima mCF Table'!$B$2:$D$92,MATCH($D$6,'Ultima mCF Table'!$A$2:$A$92,0),MATCH($D61,'Ultima mCF Table'!$B$1:$D$1,0))*Outputs!I291</f>
        <v>1522</v>
      </c>
      <c r="J61" s="237">
        <v>1700</v>
      </c>
      <c r="K61" s="537">
        <v>480</v>
      </c>
      <c r="L61" s="443">
        <f>INDEX('Ultima mCF Table'!$B$2:$D$92,MATCH($D$6,'Ultima mCF Table'!$A$2:$A$92,0),MATCH($D61,'Ultima mCF Table'!$B$1:$D$1,0))*Outputs!L291</f>
        <v>1238</v>
      </c>
      <c r="M61" s="443">
        <f>INDEX('Ultima mCF Table'!$B$2:$D$92,MATCH($D$6,'Ultima mCF Table'!$A$2:$A$92,0),MATCH($D61,'Ultima mCF Table'!$B$1:$D$1,0))*Outputs!M291</f>
        <v>2115</v>
      </c>
    </row>
    <row r="62" spans="1:16" x14ac:dyDescent="0.2">
      <c r="A62" s="231" t="s">
        <v>189</v>
      </c>
      <c r="B62" s="534">
        <v>2131</v>
      </c>
      <c r="C62" s="231">
        <v>700</v>
      </c>
      <c r="D62" s="535" t="s">
        <v>47</v>
      </c>
      <c r="E62" s="536"/>
      <c r="F62" s="237">
        <v>1700</v>
      </c>
      <c r="G62" s="537">
        <v>560</v>
      </c>
      <c r="H62" s="443">
        <f>INDEX('Ultima mCF Table'!$B$2:$D$92,MATCH($D$6,'Ultima mCF Table'!$A$2:$A$92,0),MATCH($D62,'Ultima mCF Table'!$B$1:$D$1,0))*Outputs!H292</f>
        <v>1148</v>
      </c>
      <c r="I62" s="443">
        <f>INDEX('Ultima mCF Table'!$B$2:$D$92,MATCH($D$6,'Ultima mCF Table'!$A$2:$A$92,0),MATCH($D62,'Ultima mCF Table'!$B$1:$D$1,0))*Outputs!I292</f>
        <v>1739</v>
      </c>
      <c r="J62" s="237">
        <v>1700</v>
      </c>
      <c r="K62" s="537">
        <v>560</v>
      </c>
      <c r="L62" s="443">
        <f>INDEX('Ultima mCF Table'!$B$2:$D$92,MATCH($D$6,'Ultima mCF Table'!$A$2:$A$92,0),MATCH($D62,'Ultima mCF Table'!$B$1:$D$1,0))*Outputs!L292</f>
        <v>1444</v>
      </c>
      <c r="M62" s="443">
        <f>INDEX('Ultima mCF Table'!$B$2:$D$92,MATCH($D$6,'Ultima mCF Table'!$A$2:$A$92,0),MATCH($D62,'Ultima mCF Table'!$B$1:$D$1,0))*Outputs!M292</f>
        <v>2467</v>
      </c>
    </row>
    <row r="63" spans="1:16" x14ac:dyDescent="0.2">
      <c r="A63" s="231" t="s">
        <v>189</v>
      </c>
      <c r="B63" s="534">
        <v>2131</v>
      </c>
      <c r="C63" s="231">
        <v>770</v>
      </c>
      <c r="D63" s="535" t="s">
        <v>47</v>
      </c>
      <c r="E63" s="536"/>
      <c r="F63" s="237">
        <v>1700</v>
      </c>
      <c r="G63" s="537">
        <v>630</v>
      </c>
      <c r="H63" s="443">
        <f>INDEX('Ultima mCF Table'!$B$2:$D$92,MATCH($D$6,'Ultima mCF Table'!$A$2:$A$92,0),MATCH($D63,'Ultima mCF Table'!$B$1:$D$1,0))*Outputs!H293</f>
        <v>1292</v>
      </c>
      <c r="I63" s="443">
        <f>INDEX('Ultima mCF Table'!$B$2:$D$92,MATCH($D$6,'Ultima mCF Table'!$A$2:$A$92,0),MATCH($D63,'Ultima mCF Table'!$B$1:$D$1,0))*Outputs!I293</f>
        <v>1956</v>
      </c>
      <c r="J63" s="237">
        <v>1700</v>
      </c>
      <c r="K63" s="537">
        <v>640</v>
      </c>
      <c r="L63" s="443">
        <f>INDEX('Ultima mCF Table'!$B$2:$D$92,MATCH($D$6,'Ultima mCF Table'!$A$2:$A$92,0),MATCH($D63,'Ultima mCF Table'!$B$1:$D$1,0))*Outputs!L293</f>
        <v>1650</v>
      </c>
      <c r="M63" s="443">
        <f>INDEX('Ultima mCF Table'!$B$2:$D$92,MATCH($D$6,'Ultima mCF Table'!$A$2:$A$92,0),MATCH($D63,'Ultima mCF Table'!$B$1:$D$1,0))*Outputs!M293</f>
        <v>2819</v>
      </c>
    </row>
    <row r="64" spans="1:16" x14ac:dyDescent="0.2">
      <c r="A64" s="231" t="s">
        <v>189</v>
      </c>
      <c r="B64" s="534">
        <v>2131</v>
      </c>
      <c r="C64" s="231">
        <v>840</v>
      </c>
      <c r="D64" s="535" t="s">
        <v>47</v>
      </c>
      <c r="E64" s="536"/>
      <c r="F64" s="237">
        <v>1700</v>
      </c>
      <c r="G64" s="537">
        <v>700</v>
      </c>
      <c r="H64" s="443">
        <f>INDEX('Ultima mCF Table'!$B$2:$D$92,MATCH($D$6,'Ultima mCF Table'!$A$2:$A$92,0),MATCH($D64,'Ultima mCF Table'!$B$1:$D$1,0))*Outputs!H294</f>
        <v>1436</v>
      </c>
      <c r="I64" s="443">
        <f>INDEX('Ultima mCF Table'!$B$2:$D$92,MATCH($D$6,'Ultima mCF Table'!$A$2:$A$92,0),MATCH($D64,'Ultima mCF Table'!$B$1:$D$1,0))*Outputs!I294</f>
        <v>2174</v>
      </c>
      <c r="J64" s="237">
        <v>1700</v>
      </c>
      <c r="K64" s="537">
        <v>720</v>
      </c>
      <c r="L64" s="443">
        <f>INDEX('Ultima mCF Table'!$B$2:$D$92,MATCH($D$6,'Ultima mCF Table'!$A$2:$A$92,0),MATCH($D64,'Ultima mCF Table'!$B$1:$D$1,0))*Outputs!L294</f>
        <v>1856</v>
      </c>
      <c r="M64" s="443">
        <f>INDEX('Ultima mCF Table'!$B$2:$D$92,MATCH($D$6,'Ultima mCF Table'!$A$2:$A$92,0),MATCH($D64,'Ultima mCF Table'!$B$1:$D$1,0))*Outputs!M294</f>
        <v>3172</v>
      </c>
    </row>
    <row r="65" spans="1:13" x14ac:dyDescent="0.2">
      <c r="A65" s="231" t="s">
        <v>189</v>
      </c>
      <c r="B65" s="534">
        <v>2231</v>
      </c>
      <c r="C65" s="231">
        <v>490</v>
      </c>
      <c r="D65" s="535" t="s">
        <v>47</v>
      </c>
      <c r="E65" s="536"/>
      <c r="F65" s="237">
        <v>1800</v>
      </c>
      <c r="G65" s="537">
        <v>350</v>
      </c>
      <c r="H65" s="443">
        <f>INDEX('Ultima mCF Table'!$B$2:$D$92,MATCH($D$6,'Ultima mCF Table'!$A$2:$A$92,0),MATCH($D65,'Ultima mCF Table'!$B$1:$D$1,0))*Outputs!H295</f>
        <v>758</v>
      </c>
      <c r="I65" s="443">
        <f>INDEX('Ultima mCF Table'!$B$2:$D$92,MATCH($D$6,'Ultima mCF Table'!$A$2:$A$92,0),MATCH($D65,'Ultima mCF Table'!$B$1:$D$1,0))*Outputs!I295</f>
        <v>1138</v>
      </c>
      <c r="J65" s="237">
        <v>1800</v>
      </c>
      <c r="K65" s="537">
        <v>320</v>
      </c>
      <c r="L65" s="443">
        <f>INDEX('Ultima mCF Table'!$B$2:$D$92,MATCH($D$6,'Ultima mCF Table'!$A$2:$A$92,0),MATCH($D65,'Ultima mCF Table'!$B$1:$D$1,0))*Outputs!L295</f>
        <v>873</v>
      </c>
      <c r="M65" s="443">
        <f>INDEX('Ultima mCF Table'!$B$2:$D$92,MATCH($D$6,'Ultima mCF Table'!$A$2:$A$92,0),MATCH($D65,'Ultima mCF Table'!$B$1:$D$1,0))*Outputs!M295</f>
        <v>1487</v>
      </c>
    </row>
    <row r="66" spans="1:13" x14ac:dyDescent="0.2">
      <c r="A66" s="231" t="s">
        <v>189</v>
      </c>
      <c r="B66" s="534">
        <v>2231</v>
      </c>
      <c r="C66" s="231">
        <v>560</v>
      </c>
      <c r="D66" s="535" t="s">
        <v>47</v>
      </c>
      <c r="E66" s="536"/>
      <c r="F66" s="237">
        <v>1800</v>
      </c>
      <c r="G66" s="537">
        <v>420</v>
      </c>
      <c r="H66" s="443">
        <f>INDEX('Ultima mCF Table'!$B$2:$D$92,MATCH($D$6,'Ultima mCF Table'!$A$2:$A$92,0),MATCH($D66,'Ultima mCF Table'!$B$1:$D$1,0))*Outputs!H296</f>
        <v>909</v>
      </c>
      <c r="I66" s="443">
        <f>INDEX('Ultima mCF Table'!$B$2:$D$92,MATCH($D$6,'Ultima mCF Table'!$A$2:$A$92,0),MATCH($D66,'Ultima mCF Table'!$B$1:$D$1,0))*Outputs!I296</f>
        <v>1365</v>
      </c>
      <c r="J66" s="237">
        <v>1800</v>
      </c>
      <c r="K66" s="537">
        <v>400</v>
      </c>
      <c r="L66" s="443">
        <f>INDEX('Ultima mCF Table'!$B$2:$D$92,MATCH($D$6,'Ultima mCF Table'!$A$2:$A$92,0),MATCH($D66,'Ultima mCF Table'!$B$1:$D$1,0))*Outputs!L296</f>
        <v>1092</v>
      </c>
      <c r="M66" s="443">
        <f>INDEX('Ultima mCF Table'!$B$2:$D$92,MATCH($D$6,'Ultima mCF Table'!$A$2:$A$92,0),MATCH($D66,'Ultima mCF Table'!$B$1:$D$1,0))*Outputs!M296</f>
        <v>1859</v>
      </c>
    </row>
    <row r="67" spans="1:13" x14ac:dyDescent="0.2">
      <c r="A67" s="231" t="s">
        <v>189</v>
      </c>
      <c r="B67" s="534">
        <v>2231</v>
      </c>
      <c r="C67" s="231">
        <v>630</v>
      </c>
      <c r="D67" s="535" t="s">
        <v>47</v>
      </c>
      <c r="E67" s="536"/>
      <c r="F67" s="237">
        <v>1800</v>
      </c>
      <c r="G67" s="537">
        <v>490</v>
      </c>
      <c r="H67" s="443">
        <f>INDEX('Ultima mCF Table'!$B$2:$D$92,MATCH($D$6,'Ultima mCF Table'!$A$2:$A$92,0),MATCH($D67,'Ultima mCF Table'!$B$1:$D$1,0))*Outputs!H297</f>
        <v>1061</v>
      </c>
      <c r="I67" s="443">
        <f>INDEX('Ultima mCF Table'!$B$2:$D$92,MATCH($D$6,'Ultima mCF Table'!$A$2:$A$92,0),MATCH($D67,'Ultima mCF Table'!$B$1:$D$1,0))*Outputs!I297</f>
        <v>1593</v>
      </c>
      <c r="J67" s="237">
        <v>1800</v>
      </c>
      <c r="K67" s="537">
        <v>480</v>
      </c>
      <c r="L67" s="443">
        <f>INDEX('Ultima mCF Table'!$B$2:$D$92,MATCH($D$6,'Ultima mCF Table'!$A$2:$A$92,0),MATCH($D67,'Ultima mCF Table'!$B$1:$D$1,0))*Outputs!L297</f>
        <v>1310</v>
      </c>
      <c r="M67" s="443">
        <f>INDEX('Ultima mCF Table'!$B$2:$D$92,MATCH($D$6,'Ultima mCF Table'!$A$2:$A$92,0),MATCH($D67,'Ultima mCF Table'!$B$1:$D$1,0))*Outputs!M297</f>
        <v>2231</v>
      </c>
    </row>
    <row r="68" spans="1:13" x14ac:dyDescent="0.2">
      <c r="A68" s="231" t="s">
        <v>189</v>
      </c>
      <c r="B68" s="534">
        <v>2231</v>
      </c>
      <c r="C68" s="231">
        <v>700</v>
      </c>
      <c r="D68" s="535" t="s">
        <v>47</v>
      </c>
      <c r="E68" s="536"/>
      <c r="F68" s="237">
        <v>1800</v>
      </c>
      <c r="G68" s="537">
        <v>560</v>
      </c>
      <c r="H68" s="443">
        <f>INDEX('Ultima mCF Table'!$B$2:$D$92,MATCH($D$6,'Ultima mCF Table'!$A$2:$A$92,0),MATCH($D68,'Ultima mCF Table'!$B$1:$D$1,0))*Outputs!H298</f>
        <v>1212</v>
      </c>
      <c r="I68" s="443">
        <f>INDEX('Ultima mCF Table'!$B$2:$D$92,MATCH($D$6,'Ultima mCF Table'!$A$2:$A$92,0),MATCH($D68,'Ultima mCF Table'!$B$1:$D$1,0))*Outputs!I298</f>
        <v>1820</v>
      </c>
      <c r="J68" s="237">
        <v>1800</v>
      </c>
      <c r="K68" s="537">
        <v>560</v>
      </c>
      <c r="L68" s="443">
        <f>INDEX('Ultima mCF Table'!$B$2:$D$92,MATCH($D$6,'Ultima mCF Table'!$A$2:$A$92,0),MATCH($D68,'Ultima mCF Table'!$B$1:$D$1,0))*Outputs!L298</f>
        <v>1528</v>
      </c>
      <c r="M68" s="443">
        <f>INDEX('Ultima mCF Table'!$B$2:$D$92,MATCH($D$6,'Ultima mCF Table'!$A$2:$A$92,0),MATCH($D68,'Ultima mCF Table'!$B$1:$D$1,0))*Outputs!M298</f>
        <v>2603</v>
      </c>
    </row>
    <row r="69" spans="1:13" x14ac:dyDescent="0.2">
      <c r="A69" s="231" t="s">
        <v>189</v>
      </c>
      <c r="B69" s="534">
        <v>2231</v>
      </c>
      <c r="C69" s="231">
        <v>770</v>
      </c>
      <c r="D69" s="535" t="s">
        <v>47</v>
      </c>
      <c r="E69" s="536"/>
      <c r="F69" s="237">
        <v>1800</v>
      </c>
      <c r="G69" s="537">
        <v>630</v>
      </c>
      <c r="H69" s="443">
        <f>INDEX('Ultima mCF Table'!$B$2:$D$92,MATCH($D$6,'Ultima mCF Table'!$A$2:$A$92,0),MATCH($D69,'Ultima mCF Table'!$B$1:$D$1,0))*Outputs!H299</f>
        <v>1364</v>
      </c>
      <c r="I69" s="443">
        <f>INDEX('Ultima mCF Table'!$B$2:$D$92,MATCH($D$6,'Ultima mCF Table'!$A$2:$A$92,0),MATCH($D69,'Ultima mCF Table'!$B$1:$D$1,0))*Outputs!I299</f>
        <v>2048</v>
      </c>
      <c r="J69" s="237">
        <v>1800</v>
      </c>
      <c r="K69" s="537">
        <v>640</v>
      </c>
      <c r="L69" s="443">
        <f>INDEX('Ultima mCF Table'!$B$2:$D$92,MATCH($D$6,'Ultima mCF Table'!$A$2:$A$92,0),MATCH($D69,'Ultima mCF Table'!$B$1:$D$1,0))*Outputs!L299</f>
        <v>1746</v>
      </c>
      <c r="M69" s="443">
        <f>INDEX('Ultima mCF Table'!$B$2:$D$92,MATCH($D$6,'Ultima mCF Table'!$A$2:$A$92,0),MATCH($D69,'Ultima mCF Table'!$B$1:$D$1,0))*Outputs!M299</f>
        <v>2975</v>
      </c>
    </row>
    <row r="70" spans="1:13" x14ac:dyDescent="0.2">
      <c r="A70" s="231" t="s">
        <v>189</v>
      </c>
      <c r="B70" s="534">
        <v>2231</v>
      </c>
      <c r="C70" s="231">
        <v>840</v>
      </c>
      <c r="D70" s="535" t="s">
        <v>47</v>
      </c>
      <c r="E70" s="536"/>
      <c r="F70" s="237">
        <v>1800</v>
      </c>
      <c r="G70" s="537">
        <v>700</v>
      </c>
      <c r="H70" s="443">
        <f>INDEX('Ultima mCF Table'!$B$2:$D$92,MATCH($D$6,'Ultima mCF Table'!$A$2:$A$92,0),MATCH($D70,'Ultima mCF Table'!$B$1:$D$1,0))*Outputs!H300</f>
        <v>1515</v>
      </c>
      <c r="I70" s="443">
        <f>INDEX('Ultima mCF Table'!$B$2:$D$92,MATCH($D$6,'Ultima mCF Table'!$A$2:$A$92,0),MATCH($D70,'Ultima mCF Table'!$B$1:$D$1,0))*Outputs!I300</f>
        <v>2276</v>
      </c>
      <c r="J70" s="237">
        <v>1800</v>
      </c>
      <c r="K70" s="537">
        <v>720</v>
      </c>
      <c r="L70" s="443">
        <f>INDEX('Ultima mCF Table'!$B$2:$D$92,MATCH($D$6,'Ultima mCF Table'!$A$2:$A$92,0),MATCH($D70,'Ultima mCF Table'!$B$1:$D$1,0))*Outputs!L300</f>
        <v>1965</v>
      </c>
      <c r="M70" s="443">
        <f>INDEX('Ultima mCF Table'!$B$2:$D$92,MATCH($D$6,'Ultima mCF Table'!$A$2:$A$92,0),MATCH($D70,'Ultima mCF Table'!$B$1:$D$1,0))*Outputs!M300</f>
        <v>3347</v>
      </c>
    </row>
    <row r="71" spans="1:13" x14ac:dyDescent="0.2">
      <c r="A71" s="231" t="s">
        <v>189</v>
      </c>
      <c r="B71" s="534">
        <v>2331</v>
      </c>
      <c r="C71" s="231">
        <v>490</v>
      </c>
      <c r="D71" s="535" t="s">
        <v>47</v>
      </c>
      <c r="E71" s="536"/>
      <c r="F71" s="237">
        <v>1900</v>
      </c>
      <c r="G71" s="537">
        <v>350</v>
      </c>
      <c r="H71" s="443">
        <f>INDEX('Ultima mCF Table'!$B$2:$D$92,MATCH($D$6,'Ultima mCF Table'!$A$2:$A$92,0),MATCH($D71,'Ultima mCF Table'!$B$1:$D$1,0))*Outputs!H301</f>
        <v>798</v>
      </c>
      <c r="I71" s="443">
        <f>INDEX('Ultima mCF Table'!$B$2:$D$92,MATCH($D$6,'Ultima mCF Table'!$A$2:$A$92,0),MATCH($D71,'Ultima mCF Table'!$B$1:$D$1,0))*Outputs!I301</f>
        <v>1184</v>
      </c>
      <c r="J71" s="237">
        <v>1900</v>
      </c>
      <c r="K71" s="537">
        <v>320</v>
      </c>
      <c r="L71" s="443">
        <f>INDEX('Ultima mCF Table'!$B$2:$D$92,MATCH($D$6,'Ultima mCF Table'!$A$2:$A$92,0),MATCH($D71,'Ultima mCF Table'!$B$1:$D$1,0))*Outputs!L301</f>
        <v>918</v>
      </c>
      <c r="M71" s="443">
        <f>INDEX('Ultima mCF Table'!$B$2:$D$92,MATCH($D$6,'Ultima mCF Table'!$A$2:$A$92,0),MATCH($D71,'Ultima mCF Table'!$B$1:$D$1,0))*Outputs!M301</f>
        <v>1565</v>
      </c>
    </row>
    <row r="72" spans="1:13" x14ac:dyDescent="0.2">
      <c r="A72" s="231" t="s">
        <v>189</v>
      </c>
      <c r="B72" s="534">
        <v>2331</v>
      </c>
      <c r="C72" s="231">
        <v>560</v>
      </c>
      <c r="D72" s="535" t="s">
        <v>47</v>
      </c>
      <c r="E72" s="536"/>
      <c r="F72" s="237">
        <v>1900</v>
      </c>
      <c r="G72" s="537">
        <v>420</v>
      </c>
      <c r="H72" s="443">
        <f>INDEX('Ultima mCF Table'!$B$2:$D$92,MATCH($D$6,'Ultima mCF Table'!$A$2:$A$92,0),MATCH($D72,'Ultima mCF Table'!$B$1:$D$1,0))*Outputs!H302</f>
        <v>958</v>
      </c>
      <c r="I72" s="443">
        <f>INDEX('Ultima mCF Table'!$B$2:$D$92,MATCH($D$6,'Ultima mCF Table'!$A$2:$A$92,0),MATCH($D72,'Ultima mCF Table'!$B$1:$D$1,0))*Outputs!I302</f>
        <v>1421</v>
      </c>
      <c r="J72" s="237">
        <v>1900</v>
      </c>
      <c r="K72" s="537">
        <v>400</v>
      </c>
      <c r="L72" s="443">
        <f>INDEX('Ultima mCF Table'!$B$2:$D$92,MATCH($D$6,'Ultima mCF Table'!$A$2:$A$92,0),MATCH($D72,'Ultima mCF Table'!$B$1:$D$1,0))*Outputs!L302</f>
        <v>1147</v>
      </c>
      <c r="M72" s="443">
        <f>INDEX('Ultima mCF Table'!$B$2:$D$92,MATCH($D$6,'Ultima mCF Table'!$A$2:$A$92,0),MATCH($D72,'Ultima mCF Table'!$B$1:$D$1,0))*Outputs!M302</f>
        <v>1956</v>
      </c>
    </row>
    <row r="73" spans="1:13" x14ac:dyDescent="0.2">
      <c r="A73" s="231" t="s">
        <v>189</v>
      </c>
      <c r="B73" s="534">
        <v>2331</v>
      </c>
      <c r="C73" s="231">
        <v>630</v>
      </c>
      <c r="D73" s="535" t="s">
        <v>47</v>
      </c>
      <c r="E73" s="536"/>
      <c r="F73" s="237">
        <v>1900</v>
      </c>
      <c r="G73" s="537">
        <v>490</v>
      </c>
      <c r="H73" s="443">
        <f>INDEX('Ultima mCF Table'!$B$2:$D$92,MATCH($D$6,'Ultima mCF Table'!$A$2:$A$92,0),MATCH($D73,'Ultima mCF Table'!$B$1:$D$1,0))*Outputs!H303</f>
        <v>1118</v>
      </c>
      <c r="I73" s="443">
        <f>INDEX('Ultima mCF Table'!$B$2:$D$92,MATCH($D$6,'Ultima mCF Table'!$A$2:$A$92,0),MATCH($D73,'Ultima mCF Table'!$B$1:$D$1,0))*Outputs!I303</f>
        <v>1658</v>
      </c>
      <c r="J73" s="237">
        <v>1900</v>
      </c>
      <c r="K73" s="537">
        <v>480</v>
      </c>
      <c r="L73" s="443">
        <f>INDEX('Ultima mCF Table'!$B$2:$D$92,MATCH($D$6,'Ultima mCF Table'!$A$2:$A$92,0),MATCH($D73,'Ultima mCF Table'!$B$1:$D$1,0))*Outputs!L303</f>
        <v>1376</v>
      </c>
      <c r="M73" s="443">
        <f>INDEX('Ultima mCF Table'!$B$2:$D$92,MATCH($D$6,'Ultima mCF Table'!$A$2:$A$92,0),MATCH($D73,'Ultima mCF Table'!$B$1:$D$1,0))*Outputs!M303</f>
        <v>2348</v>
      </c>
    </row>
    <row r="74" spans="1:13" x14ac:dyDescent="0.2">
      <c r="A74" s="231" t="s">
        <v>189</v>
      </c>
      <c r="B74" s="534">
        <v>2331</v>
      </c>
      <c r="C74" s="231">
        <v>700</v>
      </c>
      <c r="D74" s="535" t="s">
        <v>47</v>
      </c>
      <c r="E74" s="536"/>
      <c r="F74" s="237">
        <v>1900</v>
      </c>
      <c r="G74" s="537">
        <v>560</v>
      </c>
      <c r="H74" s="443">
        <f>INDEX('Ultima mCF Table'!$B$2:$D$92,MATCH($D$6,'Ultima mCF Table'!$A$2:$A$92,0),MATCH($D74,'Ultima mCF Table'!$B$1:$D$1,0))*Outputs!H304</f>
        <v>1277</v>
      </c>
      <c r="I74" s="443">
        <f>INDEX('Ultima mCF Table'!$B$2:$D$92,MATCH($D$6,'Ultima mCF Table'!$A$2:$A$92,0),MATCH($D74,'Ultima mCF Table'!$B$1:$D$1,0))*Outputs!I304</f>
        <v>1894</v>
      </c>
      <c r="J74" s="237">
        <v>1900</v>
      </c>
      <c r="K74" s="537">
        <v>560</v>
      </c>
      <c r="L74" s="443">
        <f>INDEX('Ultima mCF Table'!$B$2:$D$92,MATCH($D$6,'Ultima mCF Table'!$A$2:$A$92,0),MATCH($D74,'Ultima mCF Table'!$B$1:$D$1,0))*Outputs!L304</f>
        <v>1606</v>
      </c>
      <c r="M74" s="443">
        <f>INDEX('Ultima mCF Table'!$B$2:$D$92,MATCH($D$6,'Ultima mCF Table'!$A$2:$A$92,0),MATCH($D74,'Ultima mCF Table'!$B$1:$D$1,0))*Outputs!M304</f>
        <v>2739</v>
      </c>
    </row>
    <row r="75" spans="1:13" x14ac:dyDescent="0.2">
      <c r="A75" s="231" t="s">
        <v>189</v>
      </c>
      <c r="B75" s="534">
        <v>2331</v>
      </c>
      <c r="C75" s="231">
        <v>770</v>
      </c>
      <c r="D75" s="535" t="s">
        <v>47</v>
      </c>
      <c r="E75" s="536"/>
      <c r="F75" s="237">
        <v>1900</v>
      </c>
      <c r="G75" s="537">
        <v>630</v>
      </c>
      <c r="H75" s="443">
        <f>INDEX('Ultima mCF Table'!$B$2:$D$92,MATCH($D$6,'Ultima mCF Table'!$A$2:$A$92,0),MATCH($D75,'Ultima mCF Table'!$B$1:$D$1,0))*Outputs!H305</f>
        <v>1437</v>
      </c>
      <c r="I75" s="443">
        <f>INDEX('Ultima mCF Table'!$B$2:$D$92,MATCH($D$6,'Ultima mCF Table'!$A$2:$A$92,0),MATCH($D75,'Ultima mCF Table'!$B$1:$D$1,0))*Outputs!I305</f>
        <v>2131</v>
      </c>
      <c r="J75" s="237">
        <v>1900</v>
      </c>
      <c r="K75" s="537">
        <v>640</v>
      </c>
      <c r="L75" s="443">
        <f>INDEX('Ultima mCF Table'!$B$2:$D$92,MATCH($D$6,'Ultima mCF Table'!$A$2:$A$92,0),MATCH($D75,'Ultima mCF Table'!$B$1:$D$1,0))*Outputs!L305</f>
        <v>1835</v>
      </c>
      <c r="M75" s="443">
        <f>INDEX('Ultima mCF Table'!$B$2:$D$92,MATCH($D$6,'Ultima mCF Table'!$A$2:$A$92,0),MATCH($D75,'Ultima mCF Table'!$B$1:$D$1,0))*Outputs!M305</f>
        <v>3130</v>
      </c>
    </row>
    <row r="76" spans="1:13" x14ac:dyDescent="0.2">
      <c r="A76" s="231" t="s">
        <v>189</v>
      </c>
      <c r="B76" s="534">
        <v>2331</v>
      </c>
      <c r="C76" s="231">
        <v>840</v>
      </c>
      <c r="D76" s="535" t="s">
        <v>47</v>
      </c>
      <c r="E76" s="536"/>
      <c r="F76" s="237">
        <v>1900</v>
      </c>
      <c r="G76" s="537">
        <v>700</v>
      </c>
      <c r="H76" s="443">
        <f>INDEX('Ultima mCF Table'!$B$2:$D$92,MATCH($D$6,'Ultima mCF Table'!$A$2:$A$92,0),MATCH($D76,'Ultima mCF Table'!$B$1:$D$1,0))*Outputs!H306</f>
        <v>1597</v>
      </c>
      <c r="I76" s="443">
        <f>INDEX('Ultima mCF Table'!$B$2:$D$92,MATCH($D$6,'Ultima mCF Table'!$A$2:$A$92,0),MATCH($D76,'Ultima mCF Table'!$B$1:$D$1,0))*Outputs!I306</f>
        <v>2368</v>
      </c>
      <c r="J76" s="237">
        <v>1900</v>
      </c>
      <c r="K76" s="537">
        <v>720</v>
      </c>
      <c r="L76" s="443">
        <f>INDEX('Ultima mCF Table'!$B$2:$D$92,MATCH($D$6,'Ultima mCF Table'!$A$2:$A$92,0),MATCH($D76,'Ultima mCF Table'!$B$1:$D$1,0))*Outputs!L306</f>
        <v>2065</v>
      </c>
      <c r="M76" s="443">
        <f>INDEX('Ultima mCF Table'!$B$2:$D$92,MATCH($D$6,'Ultima mCF Table'!$A$2:$A$92,0),MATCH($D76,'Ultima mCF Table'!$B$1:$D$1,0))*Outputs!M306</f>
        <v>3521</v>
      </c>
    </row>
    <row r="77" spans="1:13" x14ac:dyDescent="0.2">
      <c r="A77" s="231" t="s">
        <v>189</v>
      </c>
      <c r="B77" s="534">
        <v>2431</v>
      </c>
      <c r="C77" s="231">
        <v>490</v>
      </c>
      <c r="D77" s="535" t="s">
        <v>47</v>
      </c>
      <c r="E77" s="536"/>
      <c r="F77" s="237">
        <v>2000</v>
      </c>
      <c r="G77" s="537">
        <v>350</v>
      </c>
      <c r="H77" s="443">
        <f>INDEX('Ultima mCF Table'!$B$2:$D$92,MATCH($D$6,'Ultima mCF Table'!$A$2:$A$92,0),MATCH($D77,'Ultima mCF Table'!$B$1:$D$1,0))*Outputs!H307</f>
        <v>839</v>
      </c>
      <c r="I77" s="443">
        <f>INDEX('Ultima mCF Table'!$B$2:$D$92,MATCH($D$6,'Ultima mCF Table'!$A$2:$A$92,0),MATCH($D77,'Ultima mCF Table'!$B$1:$D$1,0))*Outputs!I307</f>
        <v>1228</v>
      </c>
      <c r="J77" s="237">
        <v>2000</v>
      </c>
      <c r="K77" s="537">
        <v>320</v>
      </c>
      <c r="L77" s="443">
        <f>INDEX('Ultima mCF Table'!$B$2:$D$92,MATCH($D$6,'Ultima mCF Table'!$A$2:$A$92,0),MATCH($D77,'Ultima mCF Table'!$B$1:$D$1,0))*Outputs!L307</f>
        <v>962</v>
      </c>
      <c r="M77" s="443">
        <f>INDEX('Ultima mCF Table'!$B$2:$D$92,MATCH($D$6,'Ultima mCF Table'!$A$2:$A$92,0),MATCH($D77,'Ultima mCF Table'!$B$1:$D$1,0))*Outputs!M307</f>
        <v>1643</v>
      </c>
    </row>
    <row r="78" spans="1:13" x14ac:dyDescent="0.2">
      <c r="A78" s="231" t="s">
        <v>189</v>
      </c>
      <c r="B78" s="534">
        <v>2431</v>
      </c>
      <c r="C78" s="231">
        <v>560</v>
      </c>
      <c r="D78" s="535" t="s">
        <v>47</v>
      </c>
      <c r="E78" s="536"/>
      <c r="F78" s="237">
        <v>2000</v>
      </c>
      <c r="G78" s="537">
        <v>420</v>
      </c>
      <c r="H78" s="443">
        <f>INDEX('Ultima mCF Table'!$B$2:$D$92,MATCH($D$6,'Ultima mCF Table'!$A$2:$A$92,0),MATCH($D78,'Ultima mCF Table'!$B$1:$D$1,0))*Outputs!H308</f>
        <v>1007</v>
      </c>
      <c r="I78" s="443">
        <f>INDEX('Ultima mCF Table'!$B$2:$D$92,MATCH($D$6,'Ultima mCF Table'!$A$2:$A$92,0),MATCH($D78,'Ultima mCF Table'!$B$1:$D$1,0))*Outputs!I308</f>
        <v>1474</v>
      </c>
      <c r="J78" s="237">
        <v>2000</v>
      </c>
      <c r="K78" s="537">
        <v>400</v>
      </c>
      <c r="L78" s="443">
        <f>INDEX('Ultima mCF Table'!$B$2:$D$92,MATCH($D$6,'Ultima mCF Table'!$A$2:$A$92,0),MATCH($D78,'Ultima mCF Table'!$B$1:$D$1,0))*Outputs!L308</f>
        <v>1203</v>
      </c>
      <c r="M78" s="443">
        <f>INDEX('Ultima mCF Table'!$B$2:$D$92,MATCH($D$6,'Ultima mCF Table'!$A$2:$A$92,0),MATCH($D78,'Ultima mCF Table'!$B$1:$D$1,0))*Outputs!M308</f>
        <v>2054</v>
      </c>
    </row>
    <row r="79" spans="1:13" x14ac:dyDescent="0.2">
      <c r="A79" s="231" t="s">
        <v>189</v>
      </c>
      <c r="B79" s="534">
        <v>2431</v>
      </c>
      <c r="C79" s="231">
        <v>630</v>
      </c>
      <c r="D79" s="535" t="s">
        <v>47</v>
      </c>
      <c r="E79" s="536"/>
      <c r="F79" s="237">
        <v>2000</v>
      </c>
      <c r="G79" s="537">
        <v>490</v>
      </c>
      <c r="H79" s="443">
        <f>INDEX('Ultima mCF Table'!$B$2:$D$92,MATCH($D$6,'Ultima mCF Table'!$A$2:$A$92,0),MATCH($D79,'Ultima mCF Table'!$B$1:$D$1,0))*Outputs!H309</f>
        <v>1175</v>
      </c>
      <c r="I79" s="443">
        <f>INDEX('Ultima mCF Table'!$B$2:$D$92,MATCH($D$6,'Ultima mCF Table'!$A$2:$A$92,0),MATCH($D79,'Ultima mCF Table'!$B$1:$D$1,0))*Outputs!I309</f>
        <v>1720</v>
      </c>
      <c r="J79" s="237">
        <v>2000</v>
      </c>
      <c r="K79" s="537">
        <v>480</v>
      </c>
      <c r="L79" s="443">
        <f>INDEX('Ultima mCF Table'!$B$2:$D$92,MATCH($D$6,'Ultima mCF Table'!$A$2:$A$92,0),MATCH($D79,'Ultima mCF Table'!$B$1:$D$1,0))*Outputs!L309</f>
        <v>1443</v>
      </c>
      <c r="M79" s="443">
        <f>INDEX('Ultima mCF Table'!$B$2:$D$92,MATCH($D$6,'Ultima mCF Table'!$A$2:$A$92,0),MATCH($D79,'Ultima mCF Table'!$B$1:$D$1,0))*Outputs!M309</f>
        <v>2464</v>
      </c>
    </row>
    <row r="80" spans="1:13" x14ac:dyDescent="0.2">
      <c r="A80" s="231" t="s">
        <v>189</v>
      </c>
      <c r="B80" s="534">
        <v>2431</v>
      </c>
      <c r="C80" s="231">
        <v>700</v>
      </c>
      <c r="D80" s="535" t="s">
        <v>47</v>
      </c>
      <c r="E80" s="536"/>
      <c r="F80" s="237">
        <v>2000</v>
      </c>
      <c r="G80" s="537">
        <v>560</v>
      </c>
      <c r="H80" s="443">
        <f>INDEX('Ultima mCF Table'!$B$2:$D$92,MATCH($D$6,'Ultima mCF Table'!$A$2:$A$92,0),MATCH($D80,'Ultima mCF Table'!$B$1:$D$1,0))*Outputs!H310</f>
        <v>1342</v>
      </c>
      <c r="I80" s="443">
        <f>INDEX('Ultima mCF Table'!$B$2:$D$92,MATCH($D$6,'Ultima mCF Table'!$A$2:$A$92,0),MATCH($D80,'Ultima mCF Table'!$B$1:$D$1,0))*Outputs!I310</f>
        <v>1965</v>
      </c>
      <c r="J80" s="237">
        <v>2000</v>
      </c>
      <c r="K80" s="537">
        <v>560</v>
      </c>
      <c r="L80" s="443">
        <f>INDEX('Ultima mCF Table'!$B$2:$D$92,MATCH($D$6,'Ultima mCF Table'!$A$2:$A$92,0),MATCH($D80,'Ultima mCF Table'!$B$1:$D$1,0))*Outputs!L310</f>
        <v>1684</v>
      </c>
      <c r="M80" s="443">
        <f>INDEX('Ultima mCF Table'!$B$2:$D$92,MATCH($D$6,'Ultima mCF Table'!$A$2:$A$92,0),MATCH($D80,'Ultima mCF Table'!$B$1:$D$1,0))*Outputs!M310</f>
        <v>2875</v>
      </c>
    </row>
    <row r="81" spans="1:13" x14ac:dyDescent="0.2">
      <c r="A81" s="231" t="s">
        <v>189</v>
      </c>
      <c r="B81" s="534">
        <v>2431</v>
      </c>
      <c r="C81" s="231">
        <v>770</v>
      </c>
      <c r="D81" s="535" t="s">
        <v>47</v>
      </c>
      <c r="E81" s="536"/>
      <c r="F81" s="237">
        <v>2000</v>
      </c>
      <c r="G81" s="537">
        <v>630</v>
      </c>
      <c r="H81" s="443">
        <f>INDEX('Ultima mCF Table'!$B$2:$D$92,MATCH($D$6,'Ultima mCF Table'!$A$2:$A$92,0),MATCH($D81,'Ultima mCF Table'!$B$1:$D$1,0))*Outputs!H311</f>
        <v>1510</v>
      </c>
      <c r="I81" s="443">
        <f>INDEX('Ultima mCF Table'!$B$2:$D$92,MATCH($D$6,'Ultima mCF Table'!$A$2:$A$92,0),MATCH($D81,'Ultima mCF Table'!$B$1:$D$1,0))*Outputs!I311</f>
        <v>2211</v>
      </c>
      <c r="J81" s="237">
        <v>2000</v>
      </c>
      <c r="K81" s="537">
        <v>640</v>
      </c>
      <c r="L81" s="443">
        <f>INDEX('Ultima mCF Table'!$B$2:$D$92,MATCH($D$6,'Ultima mCF Table'!$A$2:$A$92,0),MATCH($D81,'Ultima mCF Table'!$B$1:$D$1,0))*Outputs!L311</f>
        <v>1924</v>
      </c>
      <c r="M81" s="443">
        <f>INDEX('Ultima mCF Table'!$B$2:$D$92,MATCH($D$6,'Ultima mCF Table'!$A$2:$A$92,0),MATCH($D81,'Ultima mCF Table'!$B$1:$D$1,0))*Outputs!M311</f>
        <v>3286</v>
      </c>
    </row>
    <row r="82" spans="1:13" x14ac:dyDescent="0.2">
      <c r="A82" s="231" t="s">
        <v>189</v>
      </c>
      <c r="B82" s="534">
        <v>2431</v>
      </c>
      <c r="C82" s="231">
        <v>840</v>
      </c>
      <c r="D82" s="535" t="s">
        <v>47</v>
      </c>
      <c r="E82" s="536"/>
      <c r="F82" s="237">
        <v>2000</v>
      </c>
      <c r="G82" s="537">
        <v>700</v>
      </c>
      <c r="H82" s="443">
        <f>INDEX('Ultima mCF Table'!$B$2:$D$92,MATCH($D$6,'Ultima mCF Table'!$A$2:$A$92,0),MATCH($D82,'Ultima mCF Table'!$B$1:$D$1,0))*Outputs!H312</f>
        <v>1678</v>
      </c>
      <c r="I82" s="443">
        <f>INDEX('Ultima mCF Table'!$B$2:$D$92,MATCH($D$6,'Ultima mCF Table'!$A$2:$A$92,0),MATCH($D82,'Ultima mCF Table'!$B$1:$D$1,0))*Outputs!I312</f>
        <v>2456</v>
      </c>
      <c r="J82" s="237">
        <v>2000</v>
      </c>
      <c r="K82" s="537">
        <v>720</v>
      </c>
      <c r="L82" s="443">
        <f>INDEX('Ultima mCF Table'!$B$2:$D$92,MATCH($D$6,'Ultima mCF Table'!$A$2:$A$92,0),MATCH($D82,'Ultima mCF Table'!$B$1:$D$1,0))*Outputs!L312</f>
        <v>2165</v>
      </c>
      <c r="M82" s="443">
        <f>INDEX('Ultima mCF Table'!$B$2:$D$92,MATCH($D$6,'Ultima mCF Table'!$A$2:$A$92,0),MATCH($D82,'Ultima mCF Table'!$B$1:$D$1,0))*Outputs!M312</f>
        <v>3696</v>
      </c>
    </row>
    <row r="83" spans="1:13" x14ac:dyDescent="0.2">
      <c r="A83" s="231" t="s">
        <v>189</v>
      </c>
      <c r="B83" s="534">
        <v>2531</v>
      </c>
      <c r="C83" s="231">
        <v>490</v>
      </c>
      <c r="D83" s="535" t="s">
        <v>47</v>
      </c>
      <c r="E83" s="536"/>
      <c r="F83" s="237">
        <v>2100</v>
      </c>
      <c r="G83" s="537">
        <v>350</v>
      </c>
      <c r="H83" s="443">
        <f>INDEX('Ultima mCF Table'!$B$2:$D$92,MATCH($D$6,'Ultima mCF Table'!$A$2:$A$92,0),MATCH($D83,'Ultima mCF Table'!$B$1:$D$1,0))*Outputs!H313</f>
        <v>880</v>
      </c>
      <c r="I83" s="443">
        <f>INDEX('Ultima mCF Table'!$B$2:$D$92,MATCH($D$6,'Ultima mCF Table'!$A$2:$A$92,0),MATCH($D83,'Ultima mCF Table'!$B$1:$D$1,0))*Outputs!I313</f>
        <v>1272</v>
      </c>
      <c r="J83" s="237">
        <v>2100</v>
      </c>
      <c r="K83" s="537">
        <v>320</v>
      </c>
      <c r="L83" s="443">
        <f>INDEX('Ultima mCF Table'!$B$2:$D$92,MATCH($D$6,'Ultima mCF Table'!$A$2:$A$92,0),MATCH($D83,'Ultima mCF Table'!$B$1:$D$1,0))*Outputs!L313</f>
        <v>1010</v>
      </c>
      <c r="M83" s="443">
        <f>INDEX('Ultima mCF Table'!$B$2:$D$92,MATCH($D$6,'Ultima mCF Table'!$A$2:$A$92,0),MATCH($D83,'Ultima mCF Table'!$B$1:$D$1,0))*Outputs!M313</f>
        <v>1724</v>
      </c>
    </row>
    <row r="84" spans="1:13" x14ac:dyDescent="0.2">
      <c r="A84" s="231" t="s">
        <v>189</v>
      </c>
      <c r="B84" s="534">
        <v>2531</v>
      </c>
      <c r="C84" s="231">
        <v>560</v>
      </c>
      <c r="D84" s="535" t="s">
        <v>47</v>
      </c>
      <c r="E84" s="536"/>
      <c r="F84" s="237">
        <v>2100</v>
      </c>
      <c r="G84" s="537">
        <v>420</v>
      </c>
      <c r="H84" s="443">
        <f>INDEX('Ultima mCF Table'!$B$2:$D$92,MATCH($D$6,'Ultima mCF Table'!$A$2:$A$92,0),MATCH($D84,'Ultima mCF Table'!$B$1:$D$1,0))*Outputs!H314</f>
        <v>1056</v>
      </c>
      <c r="I84" s="443">
        <f>INDEX('Ultima mCF Table'!$B$2:$D$92,MATCH($D$6,'Ultima mCF Table'!$A$2:$A$92,0),MATCH($D84,'Ultima mCF Table'!$B$1:$D$1,0))*Outputs!I314</f>
        <v>1526</v>
      </c>
      <c r="J84" s="237">
        <v>2100</v>
      </c>
      <c r="K84" s="537">
        <v>400</v>
      </c>
      <c r="L84" s="443">
        <f>INDEX('Ultima mCF Table'!$B$2:$D$92,MATCH($D$6,'Ultima mCF Table'!$A$2:$A$92,0),MATCH($D84,'Ultima mCF Table'!$B$1:$D$1,0))*Outputs!L314</f>
        <v>1263</v>
      </c>
      <c r="M84" s="443">
        <f>INDEX('Ultima mCF Table'!$B$2:$D$92,MATCH($D$6,'Ultima mCF Table'!$A$2:$A$92,0),MATCH($D84,'Ultima mCF Table'!$B$1:$D$1,0))*Outputs!M314</f>
        <v>2155</v>
      </c>
    </row>
    <row r="85" spans="1:13" x14ac:dyDescent="0.2">
      <c r="A85" s="231" t="s">
        <v>189</v>
      </c>
      <c r="B85" s="534">
        <v>2531</v>
      </c>
      <c r="C85" s="231">
        <v>630</v>
      </c>
      <c r="D85" s="535" t="s">
        <v>47</v>
      </c>
      <c r="E85" s="536"/>
      <c r="F85" s="237">
        <v>2100</v>
      </c>
      <c r="G85" s="537">
        <v>490</v>
      </c>
      <c r="H85" s="443">
        <f>INDEX('Ultima mCF Table'!$B$2:$D$92,MATCH($D$6,'Ultima mCF Table'!$A$2:$A$92,0),MATCH($D85,'Ultima mCF Table'!$B$1:$D$1,0))*Outputs!H315</f>
        <v>1232</v>
      </c>
      <c r="I85" s="443">
        <f>INDEX('Ultima mCF Table'!$B$2:$D$92,MATCH($D$6,'Ultima mCF Table'!$A$2:$A$92,0),MATCH($D85,'Ultima mCF Table'!$B$1:$D$1,0))*Outputs!I315</f>
        <v>1781</v>
      </c>
      <c r="J85" s="237">
        <v>2100</v>
      </c>
      <c r="K85" s="537">
        <v>480</v>
      </c>
      <c r="L85" s="443">
        <f>INDEX('Ultima mCF Table'!$B$2:$D$92,MATCH($D$6,'Ultima mCF Table'!$A$2:$A$92,0),MATCH($D85,'Ultima mCF Table'!$B$1:$D$1,0))*Outputs!L315</f>
        <v>1515</v>
      </c>
      <c r="M85" s="443">
        <f>INDEX('Ultima mCF Table'!$B$2:$D$92,MATCH($D$6,'Ultima mCF Table'!$A$2:$A$92,0),MATCH($D85,'Ultima mCF Table'!$B$1:$D$1,0))*Outputs!M315</f>
        <v>2586</v>
      </c>
    </row>
    <row r="86" spans="1:13" x14ac:dyDescent="0.2">
      <c r="A86" s="231" t="s">
        <v>189</v>
      </c>
      <c r="B86" s="534">
        <v>2531</v>
      </c>
      <c r="C86" s="231">
        <v>700</v>
      </c>
      <c r="D86" s="535" t="s">
        <v>47</v>
      </c>
      <c r="E86" s="536"/>
      <c r="F86" s="237">
        <v>2100</v>
      </c>
      <c r="G86" s="537">
        <v>560</v>
      </c>
      <c r="H86" s="443">
        <f>INDEX('Ultima mCF Table'!$B$2:$D$92,MATCH($D$6,'Ultima mCF Table'!$A$2:$A$92,0),MATCH($D86,'Ultima mCF Table'!$B$1:$D$1,0))*Outputs!H316</f>
        <v>1407</v>
      </c>
      <c r="I86" s="443">
        <f>INDEX('Ultima mCF Table'!$B$2:$D$92,MATCH($D$6,'Ultima mCF Table'!$A$2:$A$92,0),MATCH($D86,'Ultima mCF Table'!$B$1:$D$1,0))*Outputs!I316</f>
        <v>2035</v>
      </c>
      <c r="J86" s="237">
        <v>2100</v>
      </c>
      <c r="K86" s="537">
        <v>560</v>
      </c>
      <c r="L86" s="443">
        <f>INDEX('Ultima mCF Table'!$B$2:$D$92,MATCH($D$6,'Ultima mCF Table'!$A$2:$A$92,0),MATCH($D86,'Ultima mCF Table'!$B$1:$D$1,0))*Outputs!L316</f>
        <v>1768</v>
      </c>
      <c r="M86" s="443">
        <f>INDEX('Ultima mCF Table'!$B$2:$D$92,MATCH($D$6,'Ultima mCF Table'!$A$2:$A$92,0),MATCH($D86,'Ultima mCF Table'!$B$1:$D$1,0))*Outputs!M316</f>
        <v>3017</v>
      </c>
    </row>
    <row r="87" spans="1:13" x14ac:dyDescent="0.2">
      <c r="A87" s="231" t="s">
        <v>189</v>
      </c>
      <c r="B87" s="534">
        <v>2531</v>
      </c>
      <c r="C87" s="231">
        <v>770</v>
      </c>
      <c r="D87" s="535" t="s">
        <v>47</v>
      </c>
      <c r="E87" s="536"/>
      <c r="F87" s="237">
        <v>2100</v>
      </c>
      <c r="G87" s="537">
        <v>630</v>
      </c>
      <c r="H87" s="443">
        <f>INDEX('Ultima mCF Table'!$B$2:$D$92,MATCH($D$6,'Ultima mCF Table'!$A$2:$A$92,0),MATCH($D87,'Ultima mCF Table'!$B$1:$D$1,0))*Outputs!H317</f>
        <v>1583</v>
      </c>
      <c r="I87" s="443">
        <f>INDEX('Ultima mCF Table'!$B$2:$D$92,MATCH($D$6,'Ultima mCF Table'!$A$2:$A$92,0),MATCH($D87,'Ultima mCF Table'!$B$1:$D$1,0))*Outputs!I317</f>
        <v>2289</v>
      </c>
      <c r="J87" s="237">
        <v>2100</v>
      </c>
      <c r="K87" s="537">
        <v>640</v>
      </c>
      <c r="L87" s="443">
        <f>INDEX('Ultima mCF Table'!$B$2:$D$92,MATCH($D$6,'Ultima mCF Table'!$A$2:$A$92,0),MATCH($D87,'Ultima mCF Table'!$B$1:$D$1,0))*Outputs!L317</f>
        <v>2020</v>
      </c>
      <c r="M87" s="443">
        <f>INDEX('Ultima mCF Table'!$B$2:$D$92,MATCH($D$6,'Ultima mCF Table'!$A$2:$A$92,0),MATCH($D87,'Ultima mCF Table'!$B$1:$D$1,0))*Outputs!M317</f>
        <v>3448</v>
      </c>
    </row>
    <row r="88" spans="1:13" x14ac:dyDescent="0.2">
      <c r="A88" s="231" t="s">
        <v>189</v>
      </c>
      <c r="B88" s="534">
        <v>2531</v>
      </c>
      <c r="C88" s="231">
        <v>840</v>
      </c>
      <c r="D88" s="535" t="s">
        <v>47</v>
      </c>
      <c r="E88" s="536"/>
      <c r="F88" s="237">
        <v>2100</v>
      </c>
      <c r="G88" s="537">
        <v>700</v>
      </c>
      <c r="H88" s="443">
        <f>INDEX('Ultima mCF Table'!$B$2:$D$92,MATCH($D$6,'Ultima mCF Table'!$A$2:$A$92,0),MATCH($D88,'Ultima mCF Table'!$B$1:$D$1,0))*Outputs!H318</f>
        <v>1759</v>
      </c>
      <c r="I88" s="443">
        <f>INDEX('Ultima mCF Table'!$B$2:$D$92,MATCH($D$6,'Ultima mCF Table'!$A$2:$A$92,0),MATCH($D88,'Ultima mCF Table'!$B$1:$D$1,0))*Outputs!I318</f>
        <v>2544</v>
      </c>
      <c r="J88" s="237">
        <v>2100</v>
      </c>
      <c r="K88" s="537">
        <v>720</v>
      </c>
      <c r="L88" s="443">
        <f>INDEX('Ultima mCF Table'!$B$2:$D$92,MATCH($D$6,'Ultima mCF Table'!$A$2:$A$92,0),MATCH($D88,'Ultima mCF Table'!$B$1:$D$1,0))*Outputs!L318</f>
        <v>2273</v>
      </c>
      <c r="M88" s="443">
        <f>INDEX('Ultima mCF Table'!$B$2:$D$92,MATCH($D$6,'Ultima mCF Table'!$A$2:$A$92,0),MATCH($D88,'Ultima mCF Table'!$B$1:$D$1,0))*Outputs!M318</f>
        <v>3879</v>
      </c>
    </row>
    <row r="89" spans="1:13" x14ac:dyDescent="0.2">
      <c r="A89" s="231" t="s">
        <v>189</v>
      </c>
      <c r="B89" s="534">
        <v>2631</v>
      </c>
      <c r="C89" s="231">
        <v>490</v>
      </c>
      <c r="D89" s="535" t="s">
        <v>47</v>
      </c>
      <c r="E89" s="536"/>
      <c r="F89" s="237">
        <v>2200</v>
      </c>
      <c r="G89" s="537">
        <v>350</v>
      </c>
      <c r="H89" s="443">
        <f>INDEX('Ultima mCF Table'!$B$2:$D$92,MATCH($D$6,'Ultima mCF Table'!$A$2:$A$92,0),MATCH($D89,'Ultima mCF Table'!$B$1:$D$1,0))*Outputs!H319</f>
        <v>920</v>
      </c>
      <c r="I89" s="443">
        <f>INDEX('Ultima mCF Table'!$B$2:$D$92,MATCH($D$6,'Ultima mCF Table'!$A$2:$A$92,0),MATCH($D89,'Ultima mCF Table'!$B$1:$D$1,0))*Outputs!I319</f>
        <v>1314</v>
      </c>
      <c r="J89" s="237">
        <v>2200</v>
      </c>
      <c r="K89" s="537">
        <v>320</v>
      </c>
      <c r="L89" s="443">
        <f>INDEX('Ultima mCF Table'!$B$2:$D$92,MATCH($D$6,'Ultima mCF Table'!$A$2:$A$92,0),MATCH($D89,'Ultima mCF Table'!$B$1:$D$1,0))*Outputs!L319</f>
        <v>1058</v>
      </c>
      <c r="M89" s="443">
        <f>INDEX('Ultima mCF Table'!$B$2:$D$92,MATCH($D$6,'Ultima mCF Table'!$A$2:$A$92,0),MATCH($D89,'Ultima mCF Table'!$B$1:$D$1,0))*Outputs!M319</f>
        <v>1806</v>
      </c>
    </row>
    <row r="90" spans="1:13" x14ac:dyDescent="0.2">
      <c r="A90" s="231" t="s">
        <v>189</v>
      </c>
      <c r="B90" s="534">
        <v>2631</v>
      </c>
      <c r="C90" s="231">
        <v>560</v>
      </c>
      <c r="D90" s="535" t="s">
        <v>47</v>
      </c>
      <c r="E90" s="536"/>
      <c r="F90" s="237">
        <v>2200</v>
      </c>
      <c r="G90" s="537">
        <v>420</v>
      </c>
      <c r="H90" s="443">
        <f>INDEX('Ultima mCF Table'!$B$2:$D$92,MATCH($D$6,'Ultima mCF Table'!$A$2:$A$92,0),MATCH($D90,'Ultima mCF Table'!$B$1:$D$1,0))*Outputs!H320</f>
        <v>1104</v>
      </c>
      <c r="I90" s="443">
        <f>INDEX('Ultima mCF Table'!$B$2:$D$92,MATCH($D$6,'Ultima mCF Table'!$A$2:$A$92,0),MATCH($D90,'Ultima mCF Table'!$B$1:$D$1,0))*Outputs!I320</f>
        <v>1576</v>
      </c>
      <c r="J90" s="237">
        <v>2200</v>
      </c>
      <c r="K90" s="537">
        <v>400</v>
      </c>
      <c r="L90" s="443">
        <f>INDEX('Ultima mCF Table'!$B$2:$D$92,MATCH($D$6,'Ultima mCF Table'!$A$2:$A$92,0),MATCH($D90,'Ultima mCF Table'!$B$1:$D$1,0))*Outputs!L320</f>
        <v>1323</v>
      </c>
      <c r="M90" s="443">
        <f>INDEX('Ultima mCF Table'!$B$2:$D$92,MATCH($D$6,'Ultima mCF Table'!$A$2:$A$92,0),MATCH($D90,'Ultima mCF Table'!$B$1:$D$1,0))*Outputs!M320</f>
        <v>2257</v>
      </c>
    </row>
    <row r="91" spans="1:13" x14ac:dyDescent="0.2">
      <c r="A91" s="231" t="s">
        <v>189</v>
      </c>
      <c r="B91" s="534">
        <v>2631</v>
      </c>
      <c r="C91" s="231">
        <v>630</v>
      </c>
      <c r="D91" s="535" t="s">
        <v>47</v>
      </c>
      <c r="E91" s="536"/>
      <c r="F91" s="237">
        <v>2200</v>
      </c>
      <c r="G91" s="537">
        <v>490</v>
      </c>
      <c r="H91" s="443">
        <f>INDEX('Ultima mCF Table'!$B$2:$D$92,MATCH($D$6,'Ultima mCF Table'!$A$2:$A$92,0),MATCH($D91,'Ultima mCF Table'!$B$1:$D$1,0))*Outputs!H321</f>
        <v>1289</v>
      </c>
      <c r="I91" s="443">
        <f>INDEX('Ultima mCF Table'!$B$2:$D$92,MATCH($D$6,'Ultima mCF Table'!$A$2:$A$92,0),MATCH($D91,'Ultima mCF Table'!$B$1:$D$1,0))*Outputs!I321</f>
        <v>1839</v>
      </c>
      <c r="J91" s="237">
        <v>2200</v>
      </c>
      <c r="K91" s="537">
        <v>480</v>
      </c>
      <c r="L91" s="443">
        <f>INDEX('Ultima mCF Table'!$B$2:$D$92,MATCH($D$6,'Ultima mCF Table'!$A$2:$A$92,0),MATCH($D91,'Ultima mCF Table'!$B$1:$D$1,0))*Outputs!L321</f>
        <v>1587</v>
      </c>
      <c r="M91" s="443">
        <f>INDEX('Ultima mCF Table'!$B$2:$D$92,MATCH($D$6,'Ultima mCF Table'!$A$2:$A$92,0),MATCH($D91,'Ultima mCF Table'!$B$1:$D$1,0))*Outputs!M321</f>
        <v>2708</v>
      </c>
    </row>
    <row r="92" spans="1:13" x14ac:dyDescent="0.2">
      <c r="A92" s="231" t="s">
        <v>189</v>
      </c>
      <c r="B92" s="534">
        <v>2631</v>
      </c>
      <c r="C92" s="231">
        <v>700</v>
      </c>
      <c r="D92" s="535" t="s">
        <v>47</v>
      </c>
      <c r="E92" s="536"/>
      <c r="F92" s="237">
        <v>2200</v>
      </c>
      <c r="G92" s="537">
        <v>560</v>
      </c>
      <c r="H92" s="443">
        <f>INDEX('Ultima mCF Table'!$B$2:$D$92,MATCH($D$6,'Ultima mCF Table'!$A$2:$A$92,0),MATCH($D92,'Ultima mCF Table'!$B$1:$D$1,0))*Outputs!H322</f>
        <v>1473</v>
      </c>
      <c r="I92" s="443">
        <f>INDEX('Ultima mCF Table'!$B$2:$D$92,MATCH($D$6,'Ultima mCF Table'!$A$2:$A$92,0),MATCH($D92,'Ultima mCF Table'!$B$1:$D$1,0))*Outputs!I322</f>
        <v>2102</v>
      </c>
      <c r="J92" s="237">
        <v>2200</v>
      </c>
      <c r="K92" s="537">
        <v>560</v>
      </c>
      <c r="L92" s="443">
        <f>INDEX('Ultima mCF Table'!$B$2:$D$92,MATCH($D$6,'Ultima mCF Table'!$A$2:$A$92,0),MATCH($D92,'Ultima mCF Table'!$B$1:$D$1,0))*Outputs!L322</f>
        <v>1852</v>
      </c>
      <c r="M92" s="443">
        <f>INDEX('Ultima mCF Table'!$B$2:$D$92,MATCH($D$6,'Ultima mCF Table'!$A$2:$A$92,0),MATCH($D92,'Ultima mCF Table'!$B$1:$D$1,0))*Outputs!M322</f>
        <v>3160</v>
      </c>
    </row>
    <row r="93" spans="1:13" x14ac:dyDescent="0.2">
      <c r="A93" s="231" t="s">
        <v>189</v>
      </c>
      <c r="B93" s="534">
        <v>2631</v>
      </c>
      <c r="C93" s="231">
        <v>770</v>
      </c>
      <c r="D93" s="535" t="s">
        <v>47</v>
      </c>
      <c r="E93" s="536"/>
      <c r="F93" s="237">
        <v>2200</v>
      </c>
      <c r="G93" s="537">
        <v>630</v>
      </c>
      <c r="H93" s="443">
        <f>INDEX('Ultima mCF Table'!$B$2:$D$92,MATCH($D$6,'Ultima mCF Table'!$A$2:$A$92,0),MATCH($D93,'Ultima mCF Table'!$B$1:$D$1,0))*Outputs!H323</f>
        <v>1657</v>
      </c>
      <c r="I93" s="443">
        <f>INDEX('Ultima mCF Table'!$B$2:$D$92,MATCH($D$6,'Ultima mCF Table'!$A$2:$A$92,0),MATCH($D93,'Ultima mCF Table'!$B$1:$D$1,0))*Outputs!I323</f>
        <v>2364</v>
      </c>
      <c r="J93" s="237">
        <v>2200</v>
      </c>
      <c r="K93" s="537">
        <v>640</v>
      </c>
      <c r="L93" s="443">
        <f>INDEX('Ultima mCF Table'!$B$2:$D$92,MATCH($D$6,'Ultima mCF Table'!$A$2:$A$92,0),MATCH($D93,'Ultima mCF Table'!$B$1:$D$1,0))*Outputs!L323</f>
        <v>2116</v>
      </c>
      <c r="M93" s="443">
        <f>INDEX('Ultima mCF Table'!$B$2:$D$92,MATCH($D$6,'Ultima mCF Table'!$A$2:$A$92,0),MATCH($D93,'Ultima mCF Table'!$B$1:$D$1,0))*Outputs!M323</f>
        <v>3611</v>
      </c>
    </row>
    <row r="94" spans="1:13" ht="15" thickBot="1" x14ac:dyDescent="0.25">
      <c r="A94" s="245" t="s">
        <v>189</v>
      </c>
      <c r="B94" s="538">
        <v>2631</v>
      </c>
      <c r="C94" s="245">
        <v>840</v>
      </c>
      <c r="D94" s="407" t="s">
        <v>47</v>
      </c>
      <c r="E94" s="539"/>
      <c r="F94" s="248">
        <v>2200</v>
      </c>
      <c r="G94" s="540">
        <v>700</v>
      </c>
      <c r="H94" s="444">
        <f>INDEX('Ultima mCF Table'!$B$2:$D$92,MATCH($D$6,'Ultima mCF Table'!$A$2:$A$92,0),MATCH($D94,'Ultima mCF Table'!$B$1:$D$1,0))*Outputs!H324</f>
        <v>1841</v>
      </c>
      <c r="I94" s="444">
        <f>INDEX('Ultima mCF Table'!$B$2:$D$92,MATCH($D$6,'Ultima mCF Table'!$A$2:$A$92,0),MATCH($D94,'Ultima mCF Table'!$B$1:$D$1,0))*Outputs!I324</f>
        <v>2627</v>
      </c>
      <c r="J94" s="248">
        <v>2200</v>
      </c>
      <c r="K94" s="540">
        <v>720</v>
      </c>
      <c r="L94" s="444">
        <f>INDEX('Ultima mCF Table'!$B$2:$D$92,MATCH($D$6,'Ultima mCF Table'!$A$2:$A$92,0),MATCH($D94,'Ultima mCF Table'!$B$1:$D$1,0))*Outputs!L324</f>
        <v>2381</v>
      </c>
      <c r="M94" s="444">
        <f>INDEX('Ultima mCF Table'!$B$2:$D$92,MATCH($D$6,'Ultima mCF Table'!$A$2:$A$92,0),MATCH($D94,'Ultima mCF Table'!$B$1:$D$1,0))*Outputs!M324</f>
        <v>4063</v>
      </c>
    </row>
  </sheetData>
  <sheetProtection algorithmName="SHA-512" hashValue="HVWay4aqlHOGZlRCRI9W7uBHeLKAaxrhJfZb3LudJ8aReqLd1Bjhay88Q5hmPoryaovUaEVsVxRFha6S+j50Tw==" saltValue="s7HwhWDueMdkVizn1dQcqg==" spinCount="100000" sheet="1" objects="1" scenarios="1"/>
  <phoneticPr fontId="5" type="noConversion"/>
  <conditionalFormatting sqref="H11:I94">
    <cfRule type="cellIs" dxfId="50" priority="4" operator="greaterThanOrEqual">
      <formula>$D$8</formula>
    </cfRule>
  </conditionalFormatting>
  <conditionalFormatting sqref="L11:M94">
    <cfRule type="cellIs" dxfId="49" priority="1" operator="greaterThanOrEqual">
      <formula>$D$8</formula>
    </cfRule>
  </conditionalFormatting>
  <conditionalFormatting sqref="N11:P52">
    <cfRule type="cellIs" dxfId="48" priority="7" operator="greaterThanOrEqual">
      <formula>$D$8</formula>
    </cfRule>
  </conditionalFormatting>
  <dataValidations count="2">
    <dataValidation type="custom" allowBlank="1" showInputMessage="1" showErrorMessage="1" errorTitle="Return Cannot Exceed Flow" error="Return Temp can not be higher than Flow Temp" sqref="D4" xr:uid="{15F6C3AB-5D1B-42D1-A7B1-B0537B02F0A7}">
      <formula1>D4&lt;D3</formula1>
    </dataValidation>
    <dataValidation type="custom" allowBlank="1" showInputMessage="1" showErrorMessage="1" errorTitle="Error" error="Flow Temp Too High" sqref="D3" xr:uid="{E11863AC-030F-4115-995E-5BC6624034C2}">
      <formula1>D3&lt;82.1</formula1>
    </dataValidation>
  </dataValidations>
  <hyperlinks>
    <hyperlink ref="L4" r:id="rId1" xr:uid="{06C2F854-B822-445C-931E-18A74FBF4181}"/>
    <hyperlink ref="L5" r:id="rId2" xr:uid="{61B6D348-AF29-4E2D-A1C0-A50FBF740C1A}"/>
    <hyperlink ref="N3:O3" location="Home!A1" display="Home" xr:uid="{7A4A692E-8E39-4E8F-A9D0-CFA9E2A6B434}"/>
    <hyperlink ref="N4:O4" r:id="rId3" display="Product Webpage" xr:uid="{6BFD6330-77EB-4CBD-BDB3-97DBF260ABF4}"/>
  </hyperlinks>
  <pageMargins left="0.7" right="0.7" top="0.75" bottom="0.75" header="0.3" footer="0.3"/>
  <pageSetup paperSize="9" scale="65"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2068A-BBBD-4865-8987-C3C5259AA7D7}">
  <sheetPr codeName="Sheet13"/>
  <dimension ref="A1:AD58"/>
  <sheetViews>
    <sheetView showGridLines="0" zoomScale="70" zoomScaleNormal="70" workbookViewId="0">
      <pane xSplit="6" ySplit="10" topLeftCell="G11" activePane="bottomRight" state="frozen"/>
      <selection activeCell="F31" sqref="F31"/>
      <selection pane="topRight" activeCell="F31" sqref="F31"/>
      <selection pane="bottomLeft" activeCell="F31" sqref="F31"/>
      <selection pane="bottomRight" activeCell="X3" sqref="X3"/>
    </sheetView>
  </sheetViews>
  <sheetFormatPr defaultRowHeight="14.25" x14ac:dyDescent="0.2"/>
  <cols>
    <col min="1" max="3" width="9.140625" style="313"/>
    <col min="4" max="4" width="9.85546875" style="313" customWidth="1"/>
    <col min="5" max="5" width="11" style="313" customWidth="1"/>
    <col min="6" max="6" width="9.85546875" style="314" customWidth="1"/>
    <col min="7" max="29" width="7.28515625" style="314" customWidth="1"/>
    <col min="30" max="30" width="7.28515625" style="313" customWidth="1"/>
    <col min="31" max="16384" width="9.140625" style="313"/>
  </cols>
  <sheetData>
    <row r="1" spans="1:30" ht="46.5" customHeight="1" x14ac:dyDescent="0.2">
      <c r="A1" s="312" t="s">
        <v>76</v>
      </c>
      <c r="B1" s="312"/>
    </row>
    <row r="2" spans="1:30" ht="16.5" customHeight="1" thickBot="1" x14ac:dyDescent="0.5">
      <c r="A2" s="315"/>
      <c r="B2" s="315"/>
    </row>
    <row r="3" spans="1:30" ht="15" thickBot="1" x14ac:dyDescent="0.25">
      <c r="A3" s="316" t="s">
        <v>2</v>
      </c>
      <c r="B3" s="317"/>
      <c r="C3" s="318"/>
      <c r="D3" s="81">
        <v>80</v>
      </c>
      <c r="J3" s="684" t="s">
        <v>244</v>
      </c>
      <c r="K3" s="686"/>
      <c r="L3" s="686"/>
      <c r="M3" s="686"/>
      <c r="N3" s="686"/>
      <c r="O3" s="685"/>
      <c r="P3" s="313"/>
      <c r="Q3" s="319" t="s">
        <v>26</v>
      </c>
      <c r="R3" s="320"/>
      <c r="S3" s="321" t="s">
        <v>27</v>
      </c>
      <c r="T3" s="322"/>
      <c r="U3" s="322"/>
      <c r="V3" s="323"/>
      <c r="W3" s="267" t="s">
        <v>172</v>
      </c>
      <c r="X3" s="268"/>
      <c r="Y3" s="451"/>
      <c r="Z3" s="324"/>
      <c r="AA3" s="324"/>
      <c r="AB3" s="324"/>
      <c r="AC3" s="324"/>
    </row>
    <row r="4" spans="1:30" ht="15" thickBot="1" x14ac:dyDescent="0.25">
      <c r="A4" s="316" t="s">
        <v>3</v>
      </c>
      <c r="B4" s="317"/>
      <c r="C4" s="318"/>
      <c r="D4" s="81">
        <v>60</v>
      </c>
      <c r="J4" s="592" t="s">
        <v>260</v>
      </c>
      <c r="K4" s="592" t="s">
        <v>261</v>
      </c>
      <c r="L4" s="592" t="s">
        <v>262</v>
      </c>
      <c r="M4" s="592" t="s">
        <v>263</v>
      </c>
      <c r="N4" s="592" t="s">
        <v>264</v>
      </c>
      <c r="O4" s="592" t="s">
        <v>265</v>
      </c>
      <c r="P4" s="313"/>
      <c r="Q4" s="325" t="s">
        <v>31</v>
      </c>
      <c r="R4" s="326"/>
      <c r="S4" s="327" t="s">
        <v>28</v>
      </c>
      <c r="T4" s="328"/>
      <c r="U4" s="328"/>
      <c r="V4" s="329"/>
      <c r="W4" s="584" t="s">
        <v>171</v>
      </c>
      <c r="X4" s="188"/>
      <c r="Y4" s="188"/>
    </row>
    <row r="5" spans="1:30" ht="15" thickBot="1" x14ac:dyDescent="0.25">
      <c r="A5" s="316" t="s">
        <v>4</v>
      </c>
      <c r="B5" s="317"/>
      <c r="C5" s="318"/>
      <c r="D5" s="81">
        <v>20</v>
      </c>
      <c r="J5" s="625">
        <v>120</v>
      </c>
      <c r="K5" s="626">
        <v>120</v>
      </c>
      <c r="L5" s="626">
        <v>170</v>
      </c>
      <c r="M5" s="626">
        <v>170</v>
      </c>
      <c r="N5" s="626">
        <v>220</v>
      </c>
      <c r="O5" s="627">
        <v>220</v>
      </c>
      <c r="P5" s="313"/>
      <c r="Q5" s="319" t="s">
        <v>29</v>
      </c>
      <c r="R5" s="320"/>
      <c r="S5" s="330" t="s">
        <v>30</v>
      </c>
      <c r="T5" s="331"/>
      <c r="U5" s="331"/>
      <c r="V5" s="332"/>
      <c r="W5" s="584" t="s">
        <v>209</v>
      </c>
      <c r="X5" s="188"/>
      <c r="Y5" s="188"/>
    </row>
    <row r="6" spans="1:30" ht="15" thickBot="1" x14ac:dyDescent="0.25">
      <c r="A6" s="333"/>
      <c r="B6" s="334"/>
      <c r="C6" s="335" t="s">
        <v>33</v>
      </c>
      <c r="D6" s="336">
        <f>((D3+D4)/2)-D5</f>
        <v>50</v>
      </c>
    </row>
    <row r="7" spans="1:30" ht="15" thickBot="1" x14ac:dyDescent="0.25">
      <c r="A7" s="337"/>
      <c r="B7" s="337"/>
      <c r="C7" s="337"/>
      <c r="D7" s="338"/>
    </row>
    <row r="8" spans="1:30" ht="15" thickBot="1" x14ac:dyDescent="0.25">
      <c r="A8" s="339" t="s">
        <v>25</v>
      </c>
      <c r="B8" s="340"/>
      <c r="C8" s="335"/>
      <c r="D8" s="81">
        <v>1000</v>
      </c>
    </row>
    <row r="9" spans="1:30" ht="15.75" customHeight="1" thickBot="1" x14ac:dyDescent="0.25">
      <c r="B9" s="337"/>
      <c r="C9" s="337"/>
      <c r="D9" s="341"/>
      <c r="E9" s="337"/>
      <c r="F9" s="357"/>
      <c r="G9" s="693" t="s">
        <v>88</v>
      </c>
      <c r="H9" s="694"/>
      <c r="I9" s="694"/>
      <c r="J9" s="694"/>
      <c r="K9" s="694"/>
      <c r="L9" s="695"/>
      <c r="M9" s="693" t="s">
        <v>89</v>
      </c>
      <c r="N9" s="694"/>
      <c r="O9" s="694"/>
      <c r="P9" s="694"/>
      <c r="Q9" s="694"/>
      <c r="R9" s="695"/>
      <c r="S9" s="693" t="s">
        <v>90</v>
      </c>
      <c r="T9" s="694"/>
      <c r="U9" s="694"/>
      <c r="V9" s="694"/>
      <c r="W9" s="694"/>
      <c r="X9" s="695"/>
      <c r="Y9" s="693" t="s">
        <v>91</v>
      </c>
      <c r="Z9" s="694"/>
      <c r="AA9" s="694"/>
      <c r="AB9" s="694"/>
      <c r="AC9" s="694"/>
      <c r="AD9" s="695"/>
    </row>
    <row r="10" spans="1:30" ht="43.5" thickBot="1" x14ac:dyDescent="0.25">
      <c r="A10" s="343" t="s">
        <v>70</v>
      </c>
      <c r="B10" s="343" t="s">
        <v>83</v>
      </c>
      <c r="C10" s="343" t="s">
        <v>84</v>
      </c>
      <c r="D10" s="343" t="s">
        <v>74</v>
      </c>
      <c r="E10" s="343" t="s">
        <v>73</v>
      </c>
      <c r="F10" s="347" t="s">
        <v>69</v>
      </c>
      <c r="G10" s="358" t="s">
        <v>85</v>
      </c>
      <c r="H10" s="197">
        <v>500</v>
      </c>
      <c r="I10" s="197" t="s">
        <v>85</v>
      </c>
      <c r="J10" s="197">
        <v>650</v>
      </c>
      <c r="K10" s="197" t="s">
        <v>85</v>
      </c>
      <c r="L10" s="197">
        <v>800</v>
      </c>
      <c r="M10" s="358" t="s">
        <v>85</v>
      </c>
      <c r="N10" s="197">
        <v>500</v>
      </c>
      <c r="O10" s="197" t="s">
        <v>85</v>
      </c>
      <c r="P10" s="197">
        <v>650</v>
      </c>
      <c r="Q10" s="197" t="s">
        <v>85</v>
      </c>
      <c r="R10" s="197">
        <v>800</v>
      </c>
      <c r="S10" s="358" t="s">
        <v>85</v>
      </c>
      <c r="T10" s="197">
        <v>500</v>
      </c>
      <c r="U10" s="197" t="s">
        <v>85</v>
      </c>
      <c r="V10" s="197">
        <v>650</v>
      </c>
      <c r="W10" s="197" t="s">
        <v>85</v>
      </c>
      <c r="X10" s="197">
        <v>800</v>
      </c>
      <c r="Y10" s="358" t="s">
        <v>85</v>
      </c>
      <c r="Z10" s="197">
        <v>500</v>
      </c>
      <c r="AA10" s="197" t="s">
        <v>85</v>
      </c>
      <c r="AB10" s="197">
        <v>650</v>
      </c>
      <c r="AC10" s="197" t="s">
        <v>85</v>
      </c>
      <c r="AD10" s="198">
        <v>800</v>
      </c>
    </row>
    <row r="11" spans="1:30" x14ac:dyDescent="0.2">
      <c r="A11" s="348" t="s">
        <v>77</v>
      </c>
      <c r="B11" s="348">
        <v>120</v>
      </c>
      <c r="C11" s="348">
        <v>650</v>
      </c>
      <c r="D11" s="348">
        <v>525</v>
      </c>
      <c r="E11" s="348" t="s">
        <v>86</v>
      </c>
      <c r="F11" s="350"/>
      <c r="G11" s="359">
        <v>1.45</v>
      </c>
      <c r="H11" s="360">
        <f>(($D$6/50)^G11)*Outputs!H137</f>
        <v>341</v>
      </c>
      <c r="I11" s="359">
        <v>1.37</v>
      </c>
      <c r="J11" s="360">
        <f>(($D$6/50)^I11)*Outputs!J137</f>
        <v>394</v>
      </c>
      <c r="K11" s="359">
        <v>1.34</v>
      </c>
      <c r="L11" s="360">
        <f>(($D$6/50)^K11)*Outputs!L137</f>
        <v>426</v>
      </c>
      <c r="M11" s="359">
        <v>1.37</v>
      </c>
      <c r="N11" s="360">
        <f>(($D$6/50)^M11)*Outputs!N137</f>
        <v>413</v>
      </c>
      <c r="O11" s="359">
        <v>1.34</v>
      </c>
      <c r="P11" s="360">
        <f>(($D$6/50)^O11)*Outputs!P137</f>
        <v>453</v>
      </c>
      <c r="Q11" s="359">
        <v>1.33</v>
      </c>
      <c r="R11" s="360">
        <f>(($D$6/50)^Q11)*Outputs!R137</f>
        <v>482</v>
      </c>
      <c r="S11" s="359">
        <v>1.43</v>
      </c>
      <c r="T11" s="360">
        <f>(($D$6/50)^S11)*Outputs!T137</f>
        <v>362</v>
      </c>
      <c r="U11" s="359">
        <v>1.36</v>
      </c>
      <c r="V11" s="360">
        <f>(($D$6/50)^U11)*Outputs!V137</f>
        <v>418</v>
      </c>
      <c r="W11" s="359">
        <v>1.33</v>
      </c>
      <c r="X11" s="360">
        <f>(($D$6/50)^W11)*Outputs!X137</f>
        <v>452</v>
      </c>
      <c r="Y11" s="359">
        <v>1.37</v>
      </c>
      <c r="Z11" s="360">
        <f>(($D$6/50)^Y11)*Outputs!Z137</f>
        <v>425</v>
      </c>
      <c r="AA11" s="359">
        <v>1.34</v>
      </c>
      <c r="AB11" s="360">
        <f>(($D$6/50)^AA11)*Outputs!AB137</f>
        <v>467</v>
      </c>
      <c r="AC11" s="359">
        <v>1.32</v>
      </c>
      <c r="AD11" s="478">
        <f>(($D$6/50)^AC11)*Outputs!AD137</f>
        <v>496</v>
      </c>
    </row>
    <row r="12" spans="1:30" x14ac:dyDescent="0.2">
      <c r="A12" s="351" t="s">
        <v>78</v>
      </c>
      <c r="B12" s="351">
        <v>120</v>
      </c>
      <c r="C12" s="351">
        <v>650</v>
      </c>
      <c r="D12" s="351">
        <v>525</v>
      </c>
      <c r="E12" s="351" t="s">
        <v>87</v>
      </c>
      <c r="F12" s="353"/>
      <c r="G12" s="361"/>
      <c r="H12" s="362"/>
      <c r="I12" s="361">
        <v>1.5</v>
      </c>
      <c r="J12" s="363">
        <f>(($D$6/50)^I12)*Outputs!J138</f>
        <v>463</v>
      </c>
      <c r="K12" s="361">
        <v>1.47</v>
      </c>
      <c r="L12" s="363">
        <f>(($D$6/50)^K12)*Outputs!L138</f>
        <v>501</v>
      </c>
      <c r="M12" s="361">
        <v>1.5</v>
      </c>
      <c r="N12" s="363">
        <f>(($D$6/50)^M12)*Outputs!N138</f>
        <v>509</v>
      </c>
      <c r="O12" s="361">
        <v>1.47</v>
      </c>
      <c r="P12" s="363">
        <f>(($D$6/50)^O12)*Outputs!P138</f>
        <v>558</v>
      </c>
      <c r="Q12" s="361">
        <v>1.46</v>
      </c>
      <c r="R12" s="363">
        <f>(($D$6/50)^Q12)*Outputs!R138</f>
        <v>594</v>
      </c>
      <c r="S12" s="361">
        <v>1.57</v>
      </c>
      <c r="T12" s="363">
        <f>(($D$6/50)^S12)*Outputs!T138</f>
        <v>425</v>
      </c>
      <c r="U12" s="361">
        <v>1.49</v>
      </c>
      <c r="V12" s="363">
        <f>(($D$6/50)^U12)*Outputs!V138</f>
        <v>491</v>
      </c>
      <c r="W12" s="361">
        <v>1.46</v>
      </c>
      <c r="X12" s="363">
        <f>(($D$6/50)^W12)*Outputs!X138</f>
        <v>531</v>
      </c>
      <c r="Y12" s="361">
        <v>1.5</v>
      </c>
      <c r="Z12" s="363">
        <f>(($D$6/50)^Y12)*Outputs!Z138</f>
        <v>524</v>
      </c>
      <c r="AA12" s="361">
        <v>1.47</v>
      </c>
      <c r="AB12" s="363">
        <f>(($D$6/50)^AA12)*Outputs!AB138</f>
        <v>576</v>
      </c>
      <c r="AC12" s="361">
        <v>1.46</v>
      </c>
      <c r="AD12" s="479">
        <f>(($D$6/50)^AC12)*Outputs!AD138</f>
        <v>612</v>
      </c>
    </row>
    <row r="13" spans="1:30" x14ac:dyDescent="0.2">
      <c r="A13" s="351" t="s">
        <v>79</v>
      </c>
      <c r="B13" s="351">
        <v>170</v>
      </c>
      <c r="C13" s="351">
        <v>650</v>
      </c>
      <c r="D13" s="351">
        <v>525</v>
      </c>
      <c r="E13" s="351" t="s">
        <v>86</v>
      </c>
      <c r="F13" s="353"/>
      <c r="G13" s="364">
        <v>1.41</v>
      </c>
      <c r="H13" s="365">
        <f>(($D$6/50)^G13)*Outputs!H139</f>
        <v>508</v>
      </c>
      <c r="I13" s="364">
        <v>1.34</v>
      </c>
      <c r="J13" s="365">
        <f>(($D$6/50)^I13)*Outputs!J139</f>
        <v>589</v>
      </c>
      <c r="K13" s="364">
        <v>1.31</v>
      </c>
      <c r="L13" s="365">
        <f>(($D$6/50)^K13)*Outputs!L139</f>
        <v>636</v>
      </c>
      <c r="M13" s="364">
        <v>1.34</v>
      </c>
      <c r="N13" s="365">
        <f>(($D$6/50)^M13)*Outputs!N139</f>
        <v>653</v>
      </c>
      <c r="O13" s="364">
        <v>1.31</v>
      </c>
      <c r="P13" s="365">
        <f>(($D$6/50)^O13)*Outputs!P139</f>
        <v>716</v>
      </c>
      <c r="Q13" s="364">
        <v>1.3</v>
      </c>
      <c r="R13" s="365">
        <f>(($D$6/50)^Q13)*Outputs!R139</f>
        <v>762</v>
      </c>
      <c r="S13" s="364">
        <v>1.4</v>
      </c>
      <c r="T13" s="365">
        <f>(($D$6/50)^S13)*Outputs!T139</f>
        <v>539</v>
      </c>
      <c r="U13" s="364">
        <v>1.33</v>
      </c>
      <c r="V13" s="365">
        <f>(($D$6/50)^U13)*Outputs!V139</f>
        <v>624</v>
      </c>
      <c r="W13" s="364">
        <v>1.3</v>
      </c>
      <c r="X13" s="365">
        <f>(($D$6/50)^W13)*Outputs!X139</f>
        <v>674</v>
      </c>
      <c r="Y13" s="364">
        <v>1.34</v>
      </c>
      <c r="Z13" s="365">
        <f>(($D$6/50)^Y13)*Outputs!Z139</f>
        <v>673</v>
      </c>
      <c r="AA13" s="364">
        <v>1.31</v>
      </c>
      <c r="AB13" s="365">
        <f>(($D$6/50)^AA13)*Outputs!AB139</f>
        <v>739</v>
      </c>
      <c r="AC13" s="364">
        <v>1.3</v>
      </c>
      <c r="AD13" s="480">
        <f>(($D$6/50)^AC13)*Outputs!AD139</f>
        <v>786</v>
      </c>
    </row>
    <row r="14" spans="1:30" x14ac:dyDescent="0.2">
      <c r="A14" s="351" t="s">
        <v>80</v>
      </c>
      <c r="B14" s="351">
        <v>170</v>
      </c>
      <c r="C14" s="351">
        <v>650</v>
      </c>
      <c r="D14" s="351">
        <v>525</v>
      </c>
      <c r="E14" s="351" t="s">
        <v>87</v>
      </c>
      <c r="F14" s="353"/>
      <c r="G14" s="364"/>
      <c r="H14" s="366"/>
      <c r="I14" s="364">
        <v>1.47</v>
      </c>
      <c r="J14" s="365">
        <f>(($D$6/50)^I14)*Outputs!J140</f>
        <v>658</v>
      </c>
      <c r="K14" s="364">
        <v>1.44</v>
      </c>
      <c r="L14" s="365">
        <f>(($D$6/50)^K14)*Outputs!L140</f>
        <v>712</v>
      </c>
      <c r="M14" s="364">
        <v>1.47</v>
      </c>
      <c r="N14" s="365">
        <f>(($D$6/50)^M14)*Outputs!N140</f>
        <v>769</v>
      </c>
      <c r="O14" s="364">
        <v>1.44</v>
      </c>
      <c r="P14" s="365">
        <f>(($D$6/50)^O14)*Outputs!P140</f>
        <v>844</v>
      </c>
      <c r="Q14" s="364">
        <v>1.43</v>
      </c>
      <c r="R14" s="365">
        <f>(($D$6/50)^Q14)*Outputs!R140</f>
        <v>898</v>
      </c>
      <c r="S14" s="364">
        <v>1.54</v>
      </c>
      <c r="T14" s="365">
        <f>(($D$6/50)^S14)*Outputs!T140</f>
        <v>603</v>
      </c>
      <c r="U14" s="364">
        <v>1.45</v>
      </c>
      <c r="V14" s="365">
        <f>(($D$6/50)^U14)*Outputs!V140</f>
        <v>698</v>
      </c>
      <c r="W14" s="364">
        <v>1.43</v>
      </c>
      <c r="X14" s="365">
        <f>(($D$6/50)^W14)*Outputs!X140</f>
        <v>755</v>
      </c>
      <c r="Y14" s="364">
        <v>1.47</v>
      </c>
      <c r="Z14" s="365">
        <f>(($D$6/50)^Y14)*Outputs!Z140</f>
        <v>793</v>
      </c>
      <c r="AA14" s="364">
        <v>1.44</v>
      </c>
      <c r="AB14" s="365">
        <f>(($D$6/50)^AA14)*Outputs!AB140</f>
        <v>870</v>
      </c>
      <c r="AC14" s="364">
        <v>1.43</v>
      </c>
      <c r="AD14" s="480">
        <f>(($D$6/50)^AC14)*Outputs!AD140</f>
        <v>926</v>
      </c>
    </row>
    <row r="15" spans="1:30" x14ac:dyDescent="0.2">
      <c r="A15" s="351" t="s">
        <v>81</v>
      </c>
      <c r="B15" s="351">
        <v>220</v>
      </c>
      <c r="C15" s="351">
        <v>650</v>
      </c>
      <c r="D15" s="351">
        <v>525</v>
      </c>
      <c r="E15" s="351" t="s">
        <v>86</v>
      </c>
      <c r="F15" s="353"/>
      <c r="G15" s="364">
        <v>1.42</v>
      </c>
      <c r="H15" s="365">
        <f>(($D$6/50)^G15)*Outputs!H141</f>
        <v>647</v>
      </c>
      <c r="I15" s="364">
        <v>1.34</v>
      </c>
      <c r="J15" s="365">
        <f>(($D$6/50)^I15)*Outputs!J141</f>
        <v>748</v>
      </c>
      <c r="K15" s="364">
        <v>1.32</v>
      </c>
      <c r="L15" s="365">
        <f>(($D$6/50)^K15)*Outputs!L141</f>
        <v>809</v>
      </c>
      <c r="M15" s="364">
        <v>1.35</v>
      </c>
      <c r="N15" s="365">
        <f>(($D$6/50)^M15)*Outputs!N141</f>
        <v>900</v>
      </c>
      <c r="O15" s="364">
        <v>1.32</v>
      </c>
      <c r="P15" s="365">
        <f>(($D$6/50)^O15)*Outputs!P141</f>
        <v>987</v>
      </c>
      <c r="Q15" s="364">
        <v>1.31</v>
      </c>
      <c r="R15" s="365">
        <f>(($D$6/50)^Q15)*Outputs!R141</f>
        <v>1050</v>
      </c>
      <c r="S15" s="364">
        <v>1.4</v>
      </c>
      <c r="T15" s="365">
        <f>(($D$6/50)^S15)*Outputs!T141</f>
        <v>686</v>
      </c>
      <c r="U15" s="364">
        <v>1.33</v>
      </c>
      <c r="V15" s="365">
        <f>(($D$6/50)^U15)*Outputs!V141</f>
        <v>794</v>
      </c>
      <c r="W15" s="364">
        <v>1.31</v>
      </c>
      <c r="X15" s="365">
        <f>(($D$6/50)^W15)*Outputs!X141</f>
        <v>858</v>
      </c>
      <c r="Y15" s="364">
        <v>1.35</v>
      </c>
      <c r="Z15" s="365">
        <f>(($D$6/50)^Y15)*Outputs!Z141</f>
        <v>928</v>
      </c>
      <c r="AA15" s="364">
        <v>1.32</v>
      </c>
      <c r="AB15" s="365">
        <f>(($D$6/50)^AA15)*Outputs!AB141</f>
        <v>1018</v>
      </c>
      <c r="AC15" s="364">
        <v>1.31</v>
      </c>
      <c r="AD15" s="480">
        <f>(($D$6/50)^AC15)*Outputs!AD141</f>
        <v>1083</v>
      </c>
    </row>
    <row r="16" spans="1:30" x14ac:dyDescent="0.2">
      <c r="A16" s="351" t="s">
        <v>82</v>
      </c>
      <c r="B16" s="351">
        <v>220</v>
      </c>
      <c r="C16" s="351">
        <v>650</v>
      </c>
      <c r="D16" s="351">
        <v>525</v>
      </c>
      <c r="E16" s="351" t="s">
        <v>87</v>
      </c>
      <c r="F16" s="353"/>
      <c r="G16" s="364"/>
      <c r="H16" s="366"/>
      <c r="I16" s="364">
        <v>1.47</v>
      </c>
      <c r="J16" s="365">
        <f>(($D$6/50)^I16)*Outputs!J142</f>
        <v>804</v>
      </c>
      <c r="K16" s="364">
        <v>1.44</v>
      </c>
      <c r="L16" s="365">
        <f>(($D$6/50)^K16)*Outputs!L142</f>
        <v>869</v>
      </c>
      <c r="M16" s="364">
        <v>1.48</v>
      </c>
      <c r="N16" s="365">
        <f>(($D$6/50)^M16)*Outputs!N142</f>
        <v>1020</v>
      </c>
      <c r="O16" s="364">
        <v>1.45</v>
      </c>
      <c r="P16" s="365">
        <f>(($D$6/50)^O16)*Outputs!P142</f>
        <v>1119</v>
      </c>
      <c r="Q16" s="364">
        <v>1.44</v>
      </c>
      <c r="R16" s="365">
        <f>(($D$6/50)^Q16)*Outputs!R142</f>
        <v>1189</v>
      </c>
      <c r="S16" s="364">
        <v>1.54</v>
      </c>
      <c r="T16" s="365">
        <f>(($D$6/50)^S16)*Outputs!T142</f>
        <v>737</v>
      </c>
      <c r="U16" s="364">
        <v>1.46</v>
      </c>
      <c r="V16" s="365">
        <f>(($D$6/50)^U16)*Outputs!V142</f>
        <v>853</v>
      </c>
      <c r="W16" s="364">
        <v>1.43</v>
      </c>
      <c r="X16" s="365">
        <f>(($D$6/50)^W16)*Outputs!X142</f>
        <v>922</v>
      </c>
      <c r="Y16" s="364">
        <v>1.48</v>
      </c>
      <c r="Z16" s="365">
        <f>(($D$6/50)^Y16)*Outputs!Z142</f>
        <v>1051</v>
      </c>
      <c r="AA16" s="364">
        <v>1.45</v>
      </c>
      <c r="AB16" s="365">
        <f>(($D$6/50)^AA16)*Outputs!AB142</f>
        <v>1154</v>
      </c>
      <c r="AC16" s="364">
        <v>1.44</v>
      </c>
      <c r="AD16" s="480">
        <f>(($D$6/50)^AC16)*Outputs!AD142</f>
        <v>1227</v>
      </c>
    </row>
    <row r="17" spans="1:30" x14ac:dyDescent="0.2">
      <c r="A17" s="351" t="s">
        <v>77</v>
      </c>
      <c r="B17" s="351">
        <v>120</v>
      </c>
      <c r="C17" s="351">
        <v>850</v>
      </c>
      <c r="D17" s="351">
        <v>725</v>
      </c>
      <c r="E17" s="351" t="s">
        <v>86</v>
      </c>
      <c r="F17" s="353"/>
      <c r="G17" s="364">
        <v>1.45</v>
      </c>
      <c r="H17" s="365">
        <f>(($D$6/50)^G17)*Outputs!H143</f>
        <v>501</v>
      </c>
      <c r="I17" s="364">
        <v>1.37</v>
      </c>
      <c r="J17" s="365">
        <f>(($D$6/50)^I17)*Outputs!J143</f>
        <v>580</v>
      </c>
      <c r="K17" s="364">
        <v>1.34</v>
      </c>
      <c r="L17" s="365">
        <f>(($D$6/50)^K17)*Outputs!L143</f>
        <v>627</v>
      </c>
      <c r="M17" s="364">
        <v>1.37</v>
      </c>
      <c r="N17" s="365">
        <f>(($D$6/50)^M17)*Outputs!N143</f>
        <v>607</v>
      </c>
      <c r="O17" s="364">
        <v>1.34</v>
      </c>
      <c r="P17" s="365">
        <f>(($D$6/50)^O17)*Outputs!P143</f>
        <v>666</v>
      </c>
      <c r="Q17" s="364">
        <v>1.33</v>
      </c>
      <c r="R17" s="365">
        <f>(($D$6/50)^Q17)*Outputs!R143</f>
        <v>708</v>
      </c>
      <c r="S17" s="364">
        <v>1.43</v>
      </c>
      <c r="T17" s="365">
        <f>(($D$6/50)^S17)*Outputs!T143</f>
        <v>532</v>
      </c>
      <c r="U17" s="364">
        <v>1.36</v>
      </c>
      <c r="V17" s="365">
        <f>(($D$6/50)^U17)*Outputs!V143</f>
        <v>615</v>
      </c>
      <c r="W17" s="364">
        <v>1.33</v>
      </c>
      <c r="X17" s="365">
        <f>(($D$6/50)^W17)*Outputs!X143</f>
        <v>665</v>
      </c>
      <c r="Y17" s="364">
        <v>1.37</v>
      </c>
      <c r="Z17" s="365">
        <f>(($D$6/50)^Y17)*Outputs!Z143</f>
        <v>626</v>
      </c>
      <c r="AA17" s="364">
        <v>1.34</v>
      </c>
      <c r="AB17" s="365">
        <f>(($D$6/50)^AA17)*Outputs!AB143</f>
        <v>687</v>
      </c>
      <c r="AC17" s="364">
        <v>1.32</v>
      </c>
      <c r="AD17" s="480">
        <f>(($D$6/50)^AC17)*Outputs!AD143</f>
        <v>730</v>
      </c>
    </row>
    <row r="18" spans="1:30" x14ac:dyDescent="0.2">
      <c r="A18" s="351" t="s">
        <v>78</v>
      </c>
      <c r="B18" s="351">
        <v>120</v>
      </c>
      <c r="C18" s="351">
        <v>850</v>
      </c>
      <c r="D18" s="351">
        <v>725</v>
      </c>
      <c r="E18" s="351" t="s">
        <v>87</v>
      </c>
      <c r="F18" s="353"/>
      <c r="G18" s="364"/>
      <c r="H18" s="366"/>
      <c r="I18" s="364">
        <v>1.5</v>
      </c>
      <c r="J18" s="365">
        <f>(($D$6/50)^I18)*Outputs!J144</f>
        <v>681</v>
      </c>
      <c r="K18" s="364">
        <v>1.47</v>
      </c>
      <c r="L18" s="365">
        <f>(($D$6/50)^K18)*Outputs!L144</f>
        <v>736</v>
      </c>
      <c r="M18" s="364">
        <v>1.5</v>
      </c>
      <c r="N18" s="365">
        <f>(($D$6/50)^M18)*Outputs!N144</f>
        <v>748</v>
      </c>
      <c r="O18" s="364">
        <v>1.47</v>
      </c>
      <c r="P18" s="365">
        <f>(($D$6/50)^O18)*Outputs!P144</f>
        <v>821</v>
      </c>
      <c r="Q18" s="364">
        <v>1.46</v>
      </c>
      <c r="R18" s="365">
        <f>(($D$6/50)^Q18)*Outputs!R144</f>
        <v>873</v>
      </c>
      <c r="S18" s="364">
        <v>1.57</v>
      </c>
      <c r="T18" s="365">
        <f>(($D$6/50)^S18)*Outputs!T144</f>
        <v>624</v>
      </c>
      <c r="U18" s="364">
        <v>1.49</v>
      </c>
      <c r="V18" s="365">
        <f>(($D$6/50)^U18)*Outputs!V144</f>
        <v>722</v>
      </c>
      <c r="W18" s="364">
        <v>1.46</v>
      </c>
      <c r="X18" s="365">
        <f>(($D$6/50)^W18)*Outputs!X144</f>
        <v>781</v>
      </c>
      <c r="Y18" s="364">
        <v>1.5</v>
      </c>
      <c r="Z18" s="365">
        <f>(($D$6/50)^Y18)*Outputs!Z144</f>
        <v>771</v>
      </c>
      <c r="AA18" s="364">
        <v>1.47</v>
      </c>
      <c r="AB18" s="365">
        <f>(($D$6/50)^AA18)*Outputs!AB144</f>
        <v>848</v>
      </c>
      <c r="AC18" s="364">
        <v>1.46</v>
      </c>
      <c r="AD18" s="480">
        <f>(($D$6/50)^AC18)*Outputs!AD144</f>
        <v>901</v>
      </c>
    </row>
    <row r="19" spans="1:30" x14ac:dyDescent="0.2">
      <c r="A19" s="351" t="s">
        <v>79</v>
      </c>
      <c r="B19" s="351">
        <v>170</v>
      </c>
      <c r="C19" s="351">
        <v>850</v>
      </c>
      <c r="D19" s="351">
        <v>725</v>
      </c>
      <c r="E19" s="351" t="s">
        <v>86</v>
      </c>
      <c r="F19" s="353"/>
      <c r="G19" s="364">
        <v>1.41</v>
      </c>
      <c r="H19" s="365">
        <f>(($D$6/50)^G19)*Outputs!H145</f>
        <v>748</v>
      </c>
      <c r="I19" s="364">
        <v>1.34</v>
      </c>
      <c r="J19" s="365">
        <f>(($D$6/50)^I19)*Outputs!J145</f>
        <v>867</v>
      </c>
      <c r="K19" s="364">
        <v>1.31</v>
      </c>
      <c r="L19" s="365">
        <f>(($D$6/50)^K19)*Outputs!L145</f>
        <v>935</v>
      </c>
      <c r="M19" s="364">
        <v>1.34</v>
      </c>
      <c r="N19" s="365">
        <f>(($D$6/50)^M19)*Outputs!N145</f>
        <v>960</v>
      </c>
      <c r="O19" s="364">
        <v>1.31</v>
      </c>
      <c r="P19" s="365">
        <f>(($D$6/50)^O19)*Outputs!P145</f>
        <v>1053</v>
      </c>
      <c r="Q19" s="364">
        <v>1.3</v>
      </c>
      <c r="R19" s="365">
        <f>(($D$6/50)^Q19)*Outputs!R145</f>
        <v>1120</v>
      </c>
      <c r="S19" s="364">
        <v>1.4</v>
      </c>
      <c r="T19" s="365">
        <f>(($D$6/50)^S19)*Outputs!T145</f>
        <v>793</v>
      </c>
      <c r="U19" s="364">
        <v>1.33</v>
      </c>
      <c r="V19" s="365">
        <f>(($D$6/50)^U19)*Outputs!V145</f>
        <v>917</v>
      </c>
      <c r="W19" s="364">
        <v>1.3</v>
      </c>
      <c r="X19" s="365">
        <f>(($D$6/50)^W19)*Outputs!X145</f>
        <v>992</v>
      </c>
      <c r="Y19" s="364">
        <v>1.34</v>
      </c>
      <c r="Z19" s="365">
        <f>(($D$6/50)^Y19)*Outputs!Z145</f>
        <v>990</v>
      </c>
      <c r="AA19" s="364">
        <v>1.31</v>
      </c>
      <c r="AB19" s="365">
        <f>(($D$6/50)^AA19)*Outputs!AB145</f>
        <v>1087</v>
      </c>
      <c r="AC19" s="364">
        <v>1.3</v>
      </c>
      <c r="AD19" s="480">
        <f>(($D$6/50)^AC19)*Outputs!AD145</f>
        <v>1156</v>
      </c>
    </row>
    <row r="20" spans="1:30" x14ac:dyDescent="0.2">
      <c r="A20" s="351" t="s">
        <v>80</v>
      </c>
      <c r="B20" s="351">
        <v>170</v>
      </c>
      <c r="C20" s="351">
        <v>850</v>
      </c>
      <c r="D20" s="351">
        <v>725</v>
      </c>
      <c r="E20" s="351" t="s">
        <v>87</v>
      </c>
      <c r="F20" s="353"/>
      <c r="G20" s="364"/>
      <c r="H20" s="366"/>
      <c r="I20" s="364">
        <v>1.47</v>
      </c>
      <c r="J20" s="365">
        <f>(($D$6/50)^I20)*Outputs!J146</f>
        <v>967</v>
      </c>
      <c r="K20" s="364">
        <v>1.44</v>
      </c>
      <c r="L20" s="365">
        <f>(($D$6/50)^K20)*Outputs!L146</f>
        <v>1047</v>
      </c>
      <c r="M20" s="364">
        <v>1.47</v>
      </c>
      <c r="N20" s="365">
        <f>(($D$6/50)^M20)*Outputs!N146</f>
        <v>1130</v>
      </c>
      <c r="O20" s="364">
        <v>1.44</v>
      </c>
      <c r="P20" s="365">
        <f>(($D$6/50)^O20)*Outputs!P146</f>
        <v>1241</v>
      </c>
      <c r="Q20" s="364">
        <v>1.43</v>
      </c>
      <c r="R20" s="365">
        <f>(($D$6/50)^Q20)*Outputs!R146</f>
        <v>1320</v>
      </c>
      <c r="S20" s="364">
        <v>1.54</v>
      </c>
      <c r="T20" s="365">
        <f>(($D$6/50)^S20)*Outputs!T146</f>
        <v>887</v>
      </c>
      <c r="U20" s="364">
        <v>1.45</v>
      </c>
      <c r="V20" s="365">
        <f>(($D$6/50)^U20)*Outputs!V146</f>
        <v>1027</v>
      </c>
      <c r="W20" s="364">
        <v>1.43</v>
      </c>
      <c r="X20" s="365">
        <f>(($D$6/50)^W20)*Outputs!X146</f>
        <v>1110</v>
      </c>
      <c r="Y20" s="364">
        <v>1.47</v>
      </c>
      <c r="Z20" s="365">
        <f>(($D$6/50)^Y20)*Outputs!Z146</f>
        <v>1166</v>
      </c>
      <c r="AA20" s="364">
        <v>1.44</v>
      </c>
      <c r="AB20" s="365">
        <f>(($D$6/50)^AA20)*Outputs!AB146</f>
        <v>1280</v>
      </c>
      <c r="AC20" s="364">
        <v>1.43</v>
      </c>
      <c r="AD20" s="480">
        <f>(($D$6/50)^AC20)*Outputs!AD146</f>
        <v>1362</v>
      </c>
    </row>
    <row r="21" spans="1:30" x14ac:dyDescent="0.2">
      <c r="A21" s="351" t="s">
        <v>81</v>
      </c>
      <c r="B21" s="351">
        <v>220</v>
      </c>
      <c r="C21" s="351">
        <v>850</v>
      </c>
      <c r="D21" s="351">
        <v>725</v>
      </c>
      <c r="E21" s="351" t="s">
        <v>86</v>
      </c>
      <c r="F21" s="353"/>
      <c r="G21" s="364">
        <v>1.42</v>
      </c>
      <c r="H21" s="365">
        <f>(($D$6/50)^G21)*Outputs!H147</f>
        <v>951</v>
      </c>
      <c r="I21" s="364">
        <v>1.34</v>
      </c>
      <c r="J21" s="365">
        <f>(($D$6/50)^I21)*Outputs!J147</f>
        <v>1100</v>
      </c>
      <c r="K21" s="364">
        <v>1.32</v>
      </c>
      <c r="L21" s="365">
        <f>(($D$6/50)^K21)*Outputs!L147</f>
        <v>1189</v>
      </c>
      <c r="M21" s="364">
        <v>1.35</v>
      </c>
      <c r="N21" s="365">
        <f>(($D$6/50)^M21)*Outputs!N147</f>
        <v>1323</v>
      </c>
      <c r="O21" s="364">
        <v>1.32</v>
      </c>
      <c r="P21" s="365">
        <f>(($D$6/50)^O21)*Outputs!P147</f>
        <v>1452</v>
      </c>
      <c r="Q21" s="364">
        <v>1.31</v>
      </c>
      <c r="R21" s="365">
        <f>(($D$6/50)^Q21)*Outputs!R147</f>
        <v>1544</v>
      </c>
      <c r="S21" s="364">
        <v>1.4</v>
      </c>
      <c r="T21" s="365">
        <f>(($D$6/50)^S21)*Outputs!T147</f>
        <v>1009</v>
      </c>
      <c r="U21" s="364">
        <v>1.33</v>
      </c>
      <c r="V21" s="365">
        <f>(($D$6/50)^U21)*Outputs!V147</f>
        <v>1168</v>
      </c>
      <c r="W21" s="364">
        <v>1.31</v>
      </c>
      <c r="X21" s="365">
        <f>(($D$6/50)^W21)*Outputs!X147</f>
        <v>1262</v>
      </c>
      <c r="Y21" s="364">
        <v>1.35</v>
      </c>
      <c r="Z21" s="365">
        <f>(($D$6/50)^Y21)*Outputs!Z147</f>
        <v>1364</v>
      </c>
      <c r="AA21" s="364">
        <v>1.32</v>
      </c>
      <c r="AB21" s="365">
        <f>(($D$6/50)^AA21)*Outputs!AB147</f>
        <v>1498</v>
      </c>
      <c r="AC21" s="364">
        <v>1.31</v>
      </c>
      <c r="AD21" s="480">
        <f>(($D$6/50)^AC21)*Outputs!AD147</f>
        <v>1593</v>
      </c>
    </row>
    <row r="22" spans="1:30" x14ac:dyDescent="0.2">
      <c r="A22" s="351" t="s">
        <v>82</v>
      </c>
      <c r="B22" s="351">
        <v>220</v>
      </c>
      <c r="C22" s="351">
        <v>850</v>
      </c>
      <c r="D22" s="351">
        <v>725</v>
      </c>
      <c r="E22" s="351" t="s">
        <v>87</v>
      </c>
      <c r="F22" s="353"/>
      <c r="G22" s="364"/>
      <c r="H22" s="366"/>
      <c r="I22" s="364">
        <v>1.47</v>
      </c>
      <c r="J22" s="365">
        <f>(($D$6/50)^I22)*Outputs!J148</f>
        <v>1182</v>
      </c>
      <c r="K22" s="364">
        <v>1.44</v>
      </c>
      <c r="L22" s="365">
        <f>(($D$6/50)^K22)*Outputs!L148</f>
        <v>1277</v>
      </c>
      <c r="M22" s="364">
        <v>1.48</v>
      </c>
      <c r="N22" s="365">
        <f>(($D$6/50)^M22)*Outputs!N148</f>
        <v>1499</v>
      </c>
      <c r="O22" s="364">
        <v>1.45</v>
      </c>
      <c r="P22" s="365">
        <f>(($D$6/50)^O22)*Outputs!P148</f>
        <v>1645</v>
      </c>
      <c r="Q22" s="364">
        <v>1.44</v>
      </c>
      <c r="R22" s="365">
        <f>(($D$6/50)^Q22)*Outputs!R148</f>
        <v>1749</v>
      </c>
      <c r="S22" s="364">
        <v>1.54</v>
      </c>
      <c r="T22" s="365">
        <f>(($D$6/50)^S22)*Outputs!T148</f>
        <v>1084</v>
      </c>
      <c r="U22" s="364">
        <v>1.46</v>
      </c>
      <c r="V22" s="365">
        <f>(($D$6/50)^U22)*Outputs!V148</f>
        <v>1254</v>
      </c>
      <c r="W22" s="364">
        <v>1.43</v>
      </c>
      <c r="X22" s="365">
        <f>(($D$6/50)^W22)*Outputs!X148</f>
        <v>1356</v>
      </c>
      <c r="Y22" s="364">
        <v>1.48</v>
      </c>
      <c r="Z22" s="365">
        <f>(($D$6/50)^Y22)*Outputs!Z148</f>
        <v>1546</v>
      </c>
      <c r="AA22" s="364">
        <v>1.45</v>
      </c>
      <c r="AB22" s="365">
        <f>(($D$6/50)^AA22)*Outputs!AB148</f>
        <v>1697</v>
      </c>
      <c r="AC22" s="364">
        <v>1.44</v>
      </c>
      <c r="AD22" s="480">
        <f>(($D$6/50)^AC22)*Outputs!AD148</f>
        <v>1804</v>
      </c>
    </row>
    <row r="23" spans="1:30" x14ac:dyDescent="0.2">
      <c r="A23" s="351" t="s">
        <v>77</v>
      </c>
      <c r="B23" s="351">
        <v>120</v>
      </c>
      <c r="C23" s="351">
        <v>1050</v>
      </c>
      <c r="D23" s="351">
        <v>925</v>
      </c>
      <c r="E23" s="351" t="s">
        <v>86</v>
      </c>
      <c r="F23" s="353"/>
      <c r="G23" s="364">
        <v>1.45</v>
      </c>
      <c r="H23" s="365">
        <f>(($D$6/50)^G23)*Outputs!H149</f>
        <v>662</v>
      </c>
      <c r="I23" s="364">
        <v>1.37</v>
      </c>
      <c r="J23" s="365">
        <f>(($D$6/50)^I23)*Outputs!J149</f>
        <v>766</v>
      </c>
      <c r="K23" s="364">
        <v>1.34</v>
      </c>
      <c r="L23" s="365">
        <f>(($D$6/50)^K23)*Outputs!L149</f>
        <v>827</v>
      </c>
      <c r="M23" s="364">
        <v>1.37</v>
      </c>
      <c r="N23" s="365">
        <f>(($D$6/50)^M23)*Outputs!N149</f>
        <v>801</v>
      </c>
      <c r="O23" s="364">
        <v>1.34</v>
      </c>
      <c r="P23" s="365">
        <f>(($D$6/50)^O23)*Outputs!P149</f>
        <v>879</v>
      </c>
      <c r="Q23" s="364">
        <v>1.33</v>
      </c>
      <c r="R23" s="365">
        <f>(($D$6/50)^Q23)*Outputs!R149</f>
        <v>935</v>
      </c>
      <c r="S23" s="364">
        <v>1.43</v>
      </c>
      <c r="T23" s="365">
        <f>(($D$6/50)^S23)*Outputs!T149</f>
        <v>702</v>
      </c>
      <c r="U23" s="364">
        <v>1.36</v>
      </c>
      <c r="V23" s="365">
        <f>(($D$6/50)^U23)*Outputs!V149</f>
        <v>812</v>
      </c>
      <c r="W23" s="364">
        <v>1.33</v>
      </c>
      <c r="X23" s="365">
        <f>(($D$6/50)^W23)*Outputs!X149</f>
        <v>878</v>
      </c>
      <c r="Y23" s="364">
        <v>1.37</v>
      </c>
      <c r="Z23" s="365">
        <f>(($D$6/50)^Y23)*Outputs!Z149</f>
        <v>826</v>
      </c>
      <c r="AA23" s="364">
        <v>1.34</v>
      </c>
      <c r="AB23" s="365">
        <f>(($D$6/50)^AA23)*Outputs!AB149</f>
        <v>907</v>
      </c>
      <c r="AC23" s="364">
        <v>1.32</v>
      </c>
      <c r="AD23" s="480">
        <f>(($D$6/50)^AC23)*Outputs!AD149</f>
        <v>964</v>
      </c>
    </row>
    <row r="24" spans="1:30" x14ac:dyDescent="0.2">
      <c r="A24" s="351" t="s">
        <v>78</v>
      </c>
      <c r="B24" s="351">
        <v>120</v>
      </c>
      <c r="C24" s="351">
        <v>1050</v>
      </c>
      <c r="D24" s="351">
        <v>925</v>
      </c>
      <c r="E24" s="351" t="s">
        <v>87</v>
      </c>
      <c r="F24" s="353"/>
      <c r="G24" s="364"/>
      <c r="H24" s="366"/>
      <c r="I24" s="364">
        <v>1.5</v>
      </c>
      <c r="J24" s="365">
        <f>(($D$6/50)^I24)*Outputs!J150</f>
        <v>899</v>
      </c>
      <c r="K24" s="364">
        <v>1.47</v>
      </c>
      <c r="L24" s="365">
        <f>(($D$6/50)^K24)*Outputs!L150</f>
        <v>972</v>
      </c>
      <c r="M24" s="364">
        <v>1.5</v>
      </c>
      <c r="N24" s="365">
        <f>(($D$6/50)^M24)*Outputs!N150</f>
        <v>988</v>
      </c>
      <c r="O24" s="364">
        <v>1.47</v>
      </c>
      <c r="P24" s="365">
        <f>(($D$6/50)^O24)*Outputs!P150</f>
        <v>1084</v>
      </c>
      <c r="Q24" s="364">
        <v>1.46</v>
      </c>
      <c r="R24" s="365">
        <f>(($D$6/50)^Q24)*Outputs!R150</f>
        <v>1153</v>
      </c>
      <c r="S24" s="364">
        <v>1.57</v>
      </c>
      <c r="T24" s="365">
        <f>(($D$6/50)^S24)*Outputs!T150</f>
        <v>824</v>
      </c>
      <c r="U24" s="364">
        <v>1.49</v>
      </c>
      <c r="V24" s="365">
        <f>(($D$6/50)^U24)*Outputs!V150</f>
        <v>954</v>
      </c>
      <c r="W24" s="364">
        <v>1.46</v>
      </c>
      <c r="X24" s="365">
        <f>(($D$6/50)^W24)*Outputs!X150</f>
        <v>1031</v>
      </c>
      <c r="Y24" s="364">
        <v>1.5</v>
      </c>
      <c r="Z24" s="365">
        <f>(($D$6/50)^Y24)*Outputs!Z150</f>
        <v>1018</v>
      </c>
      <c r="AA24" s="364">
        <v>1.47</v>
      </c>
      <c r="AB24" s="365">
        <f>(($D$6/50)^AA24)*Outputs!AB150</f>
        <v>1119</v>
      </c>
      <c r="AC24" s="364">
        <v>1.46</v>
      </c>
      <c r="AD24" s="480">
        <f>(($D$6/50)^AC24)*Outputs!AD150</f>
        <v>1189</v>
      </c>
    </row>
    <row r="25" spans="1:30" x14ac:dyDescent="0.2">
      <c r="A25" s="351" t="s">
        <v>79</v>
      </c>
      <c r="B25" s="351">
        <v>170</v>
      </c>
      <c r="C25" s="351">
        <v>1050</v>
      </c>
      <c r="D25" s="351">
        <v>925</v>
      </c>
      <c r="E25" s="351" t="s">
        <v>86</v>
      </c>
      <c r="F25" s="353"/>
      <c r="G25" s="364">
        <v>1.41</v>
      </c>
      <c r="H25" s="365">
        <f>(($D$6/50)^G25)*Outputs!H151</f>
        <v>987</v>
      </c>
      <c r="I25" s="364">
        <v>1.34</v>
      </c>
      <c r="J25" s="365">
        <f>(($D$6/50)^I25)*Outputs!J151</f>
        <v>1144</v>
      </c>
      <c r="K25" s="364">
        <v>1.31</v>
      </c>
      <c r="L25" s="365">
        <f>(($D$6/50)^K25)*Outputs!L151</f>
        <v>1234</v>
      </c>
      <c r="M25" s="364">
        <v>1.34</v>
      </c>
      <c r="N25" s="365">
        <f>(($D$6/50)^M25)*Outputs!N151</f>
        <v>1267</v>
      </c>
      <c r="O25" s="364">
        <v>1.31</v>
      </c>
      <c r="P25" s="365">
        <f>(($D$6/50)^O25)*Outputs!P151</f>
        <v>1390</v>
      </c>
      <c r="Q25" s="364">
        <v>1.3</v>
      </c>
      <c r="R25" s="365">
        <f>(($D$6/50)^Q25)*Outputs!R151</f>
        <v>1478</v>
      </c>
      <c r="S25" s="364">
        <v>1.4</v>
      </c>
      <c r="T25" s="365">
        <f>(($D$6/50)^S25)*Outputs!T151</f>
        <v>1047</v>
      </c>
      <c r="U25" s="364">
        <v>1.33</v>
      </c>
      <c r="V25" s="365">
        <f>(($D$6/50)^U25)*Outputs!V151</f>
        <v>1211</v>
      </c>
      <c r="W25" s="364">
        <v>1.3</v>
      </c>
      <c r="X25" s="365">
        <f>(($D$6/50)^W25)*Outputs!X151</f>
        <v>1309</v>
      </c>
      <c r="Y25" s="364">
        <v>1.34</v>
      </c>
      <c r="Z25" s="365">
        <f>(($D$6/50)^Y25)*Outputs!Z151</f>
        <v>1307</v>
      </c>
      <c r="AA25" s="364">
        <v>1.31</v>
      </c>
      <c r="AB25" s="365">
        <f>(($D$6/50)^AA25)*Outputs!AB151</f>
        <v>1435</v>
      </c>
      <c r="AC25" s="364">
        <v>1.3</v>
      </c>
      <c r="AD25" s="480">
        <f>(($D$6/50)^AC25)*Outputs!AD151</f>
        <v>1525</v>
      </c>
    </row>
    <row r="26" spans="1:30" x14ac:dyDescent="0.2">
      <c r="A26" s="351" t="s">
        <v>80</v>
      </c>
      <c r="B26" s="351">
        <v>170</v>
      </c>
      <c r="C26" s="351">
        <v>1050</v>
      </c>
      <c r="D26" s="351">
        <v>925</v>
      </c>
      <c r="E26" s="351" t="s">
        <v>87</v>
      </c>
      <c r="F26" s="353"/>
      <c r="G26" s="364"/>
      <c r="H26" s="366"/>
      <c r="I26" s="364">
        <v>1.47</v>
      </c>
      <c r="J26" s="365">
        <f>(($D$6/50)^I26)*Outputs!J152</f>
        <v>1276</v>
      </c>
      <c r="K26" s="364">
        <v>1.44</v>
      </c>
      <c r="L26" s="365">
        <f>(($D$6/50)^K26)*Outputs!L152</f>
        <v>1382</v>
      </c>
      <c r="M26" s="364">
        <v>1.47</v>
      </c>
      <c r="N26" s="365">
        <f>(($D$6/50)^M26)*Outputs!N152</f>
        <v>1492</v>
      </c>
      <c r="O26" s="364">
        <v>1.44</v>
      </c>
      <c r="P26" s="365">
        <f>(($D$6/50)^O26)*Outputs!P152</f>
        <v>1637</v>
      </c>
      <c r="Q26" s="364">
        <v>1.43</v>
      </c>
      <c r="R26" s="365">
        <f>(($D$6/50)^Q26)*Outputs!R152</f>
        <v>1742</v>
      </c>
      <c r="S26" s="364">
        <v>1.54</v>
      </c>
      <c r="T26" s="365">
        <f>(($D$6/50)^S26)*Outputs!T152</f>
        <v>1171</v>
      </c>
      <c r="U26" s="364">
        <v>1.45</v>
      </c>
      <c r="V26" s="365">
        <f>(($D$6/50)^U26)*Outputs!V152</f>
        <v>1355</v>
      </c>
      <c r="W26" s="364">
        <v>1.43</v>
      </c>
      <c r="X26" s="365">
        <f>(($D$6/50)^W26)*Outputs!X152</f>
        <v>1465</v>
      </c>
      <c r="Y26" s="364">
        <v>1.47</v>
      </c>
      <c r="Z26" s="365">
        <f>(($D$6/50)^Y26)*Outputs!Z152</f>
        <v>1539</v>
      </c>
      <c r="AA26" s="364">
        <v>1.44</v>
      </c>
      <c r="AB26" s="365">
        <f>(($D$6/50)^AA26)*Outputs!AB152</f>
        <v>1690</v>
      </c>
      <c r="AC26" s="364">
        <v>1.43</v>
      </c>
      <c r="AD26" s="480">
        <f>(($D$6/50)^AC26)*Outputs!AD152</f>
        <v>1798</v>
      </c>
    </row>
    <row r="27" spans="1:30" x14ac:dyDescent="0.2">
      <c r="A27" s="351" t="s">
        <v>81</v>
      </c>
      <c r="B27" s="351">
        <v>220</v>
      </c>
      <c r="C27" s="351">
        <v>1050</v>
      </c>
      <c r="D27" s="351">
        <v>925</v>
      </c>
      <c r="E27" s="351" t="s">
        <v>86</v>
      </c>
      <c r="F27" s="353"/>
      <c r="G27" s="364">
        <v>1.42</v>
      </c>
      <c r="H27" s="365">
        <f>(($D$6/50)^G27)*Outputs!H153</f>
        <v>1256</v>
      </c>
      <c r="I27" s="364">
        <v>1.34</v>
      </c>
      <c r="J27" s="365">
        <f>(($D$6/50)^I27)*Outputs!J153</f>
        <v>1452</v>
      </c>
      <c r="K27" s="364">
        <v>1.32</v>
      </c>
      <c r="L27" s="365">
        <f>(($D$6/50)^K27)*Outputs!L153</f>
        <v>1570</v>
      </c>
      <c r="M27" s="364">
        <v>1.35</v>
      </c>
      <c r="N27" s="365">
        <f>(($D$6/50)^M27)*Outputs!N153</f>
        <v>1747</v>
      </c>
      <c r="O27" s="364">
        <v>1.32</v>
      </c>
      <c r="P27" s="365">
        <f>(($D$6/50)^O27)*Outputs!P153</f>
        <v>1916</v>
      </c>
      <c r="Q27" s="364">
        <v>1.31</v>
      </c>
      <c r="R27" s="365">
        <f>(($D$6/50)^Q27)*Outputs!R153</f>
        <v>2038</v>
      </c>
      <c r="S27" s="364">
        <v>1.4</v>
      </c>
      <c r="T27" s="365">
        <f>(($D$6/50)^S27)*Outputs!T153</f>
        <v>1332</v>
      </c>
      <c r="U27" s="364">
        <v>1.33</v>
      </c>
      <c r="V27" s="365">
        <f>(($D$6/50)^U27)*Outputs!V153</f>
        <v>1541</v>
      </c>
      <c r="W27" s="364">
        <v>1.31</v>
      </c>
      <c r="X27" s="365">
        <f>(($D$6/50)^W27)*Outputs!X153</f>
        <v>1666</v>
      </c>
      <c r="Y27" s="364">
        <v>1.35</v>
      </c>
      <c r="Z27" s="365">
        <f>(($D$6/50)^Y27)*Outputs!Z153</f>
        <v>1801</v>
      </c>
      <c r="AA27" s="364">
        <v>1.32</v>
      </c>
      <c r="AB27" s="365">
        <f>(($D$6/50)^AA27)*Outputs!AB153</f>
        <v>1977</v>
      </c>
      <c r="AC27" s="364">
        <v>1.31</v>
      </c>
      <c r="AD27" s="480">
        <f>(($D$6/50)^AC27)*Outputs!AD153</f>
        <v>2102</v>
      </c>
    </row>
    <row r="28" spans="1:30" x14ac:dyDescent="0.2">
      <c r="A28" s="351" t="s">
        <v>82</v>
      </c>
      <c r="B28" s="351">
        <v>220</v>
      </c>
      <c r="C28" s="351">
        <v>1050</v>
      </c>
      <c r="D28" s="351">
        <v>925</v>
      </c>
      <c r="E28" s="351" t="s">
        <v>87</v>
      </c>
      <c r="F28" s="353"/>
      <c r="G28" s="364"/>
      <c r="H28" s="366"/>
      <c r="I28" s="364">
        <v>1.47</v>
      </c>
      <c r="J28" s="365">
        <f>(($D$6/50)^I28)*Outputs!J154</f>
        <v>1560</v>
      </c>
      <c r="K28" s="364">
        <v>1.44</v>
      </c>
      <c r="L28" s="365">
        <f>(($D$6/50)^K28)*Outputs!L154</f>
        <v>1686</v>
      </c>
      <c r="M28" s="364">
        <v>1.48</v>
      </c>
      <c r="N28" s="365">
        <f>(($D$6/50)^M28)*Outputs!N154</f>
        <v>1979</v>
      </c>
      <c r="O28" s="364">
        <v>1.45</v>
      </c>
      <c r="P28" s="365">
        <f>(($D$6/50)^O28)*Outputs!P154</f>
        <v>2172</v>
      </c>
      <c r="Q28" s="364">
        <v>1.44</v>
      </c>
      <c r="R28" s="365">
        <f>(($D$6/50)^Q28)*Outputs!R154</f>
        <v>2309</v>
      </c>
      <c r="S28" s="364">
        <v>1.54</v>
      </c>
      <c r="T28" s="365">
        <f>(($D$6/50)^S28)*Outputs!T154</f>
        <v>1431</v>
      </c>
      <c r="U28" s="364">
        <v>1.46</v>
      </c>
      <c r="V28" s="365">
        <f>(($D$6/50)^U28)*Outputs!V154</f>
        <v>1656</v>
      </c>
      <c r="W28" s="364">
        <v>1.43</v>
      </c>
      <c r="X28" s="365">
        <f>(($D$6/50)^W28)*Outputs!X154</f>
        <v>1790</v>
      </c>
      <c r="Y28" s="364">
        <v>1.48</v>
      </c>
      <c r="Z28" s="365">
        <f>(($D$6/50)^Y28)*Outputs!Z154</f>
        <v>2040</v>
      </c>
      <c r="AA28" s="364">
        <v>1.45</v>
      </c>
      <c r="AB28" s="365">
        <f>(($D$6/50)^AA28)*Outputs!AB154</f>
        <v>2240</v>
      </c>
      <c r="AC28" s="364">
        <v>1.44</v>
      </c>
      <c r="AD28" s="480">
        <f>(($D$6/50)^AC28)*Outputs!AD154</f>
        <v>2382</v>
      </c>
    </row>
    <row r="29" spans="1:30" x14ac:dyDescent="0.2">
      <c r="A29" s="351" t="s">
        <v>77</v>
      </c>
      <c r="B29" s="351">
        <v>120</v>
      </c>
      <c r="C29" s="351">
        <v>1250</v>
      </c>
      <c r="D29" s="351">
        <v>1125</v>
      </c>
      <c r="E29" s="351" t="s">
        <v>86</v>
      </c>
      <c r="F29" s="353"/>
      <c r="G29" s="364">
        <v>1.45</v>
      </c>
      <c r="H29" s="365">
        <f>(($D$6/50)^G29)*Outputs!H155</f>
        <v>822</v>
      </c>
      <c r="I29" s="364">
        <v>1.37</v>
      </c>
      <c r="J29" s="365">
        <f>(($D$6/50)^I29)*Outputs!J155</f>
        <v>951</v>
      </c>
      <c r="K29" s="364">
        <v>1.34</v>
      </c>
      <c r="L29" s="365">
        <f>(($D$6/50)^K29)*Outputs!L155</f>
        <v>1028</v>
      </c>
      <c r="M29" s="364">
        <v>1.37</v>
      </c>
      <c r="N29" s="365">
        <f>(($D$6/50)^M29)*Outputs!N155</f>
        <v>995</v>
      </c>
      <c r="O29" s="364">
        <v>1.34</v>
      </c>
      <c r="P29" s="365">
        <f>(($D$6/50)^O29)*Outputs!P155</f>
        <v>1092</v>
      </c>
      <c r="Q29" s="364">
        <v>1.33</v>
      </c>
      <c r="R29" s="365">
        <f>(($D$6/50)^Q29)*Outputs!R155</f>
        <v>1161</v>
      </c>
      <c r="S29" s="364">
        <v>1.43</v>
      </c>
      <c r="T29" s="365">
        <f>(($D$6/50)^S29)*Outputs!T155</f>
        <v>872</v>
      </c>
      <c r="U29" s="364">
        <v>1.36</v>
      </c>
      <c r="V29" s="365">
        <f>(($D$6/50)^U29)*Outputs!V155</f>
        <v>1009</v>
      </c>
      <c r="W29" s="364">
        <v>1.33</v>
      </c>
      <c r="X29" s="365">
        <f>(($D$6/50)^W29)*Outputs!X155</f>
        <v>1091</v>
      </c>
      <c r="Y29" s="364">
        <v>1.37</v>
      </c>
      <c r="Z29" s="365">
        <f>(($D$6/50)^Y29)*Outputs!Z155</f>
        <v>1026</v>
      </c>
      <c r="AA29" s="364">
        <v>1.34</v>
      </c>
      <c r="AB29" s="365">
        <f>(($D$6/50)^AA29)*Outputs!AB155</f>
        <v>1126</v>
      </c>
      <c r="AC29" s="364">
        <v>1.32</v>
      </c>
      <c r="AD29" s="480">
        <f>(($D$6/50)^AC29)*Outputs!AD155</f>
        <v>1197</v>
      </c>
    </row>
    <row r="30" spans="1:30" x14ac:dyDescent="0.2">
      <c r="A30" s="351" t="s">
        <v>78</v>
      </c>
      <c r="B30" s="351">
        <v>120</v>
      </c>
      <c r="C30" s="351">
        <v>1250</v>
      </c>
      <c r="D30" s="351">
        <v>1125</v>
      </c>
      <c r="E30" s="351" t="s">
        <v>87</v>
      </c>
      <c r="F30" s="353"/>
      <c r="G30" s="364"/>
      <c r="H30" s="366"/>
      <c r="I30" s="364">
        <v>1.5</v>
      </c>
      <c r="J30" s="365">
        <f>(($D$6/50)^I30)*Outputs!J156</f>
        <v>1117</v>
      </c>
      <c r="K30" s="364">
        <v>1.47</v>
      </c>
      <c r="L30" s="365">
        <f>(($D$6/50)^K30)*Outputs!L156</f>
        <v>1207</v>
      </c>
      <c r="M30" s="364">
        <v>1.5</v>
      </c>
      <c r="N30" s="365">
        <f>(($D$6/50)^M30)*Outputs!N156</f>
        <v>1227</v>
      </c>
      <c r="O30" s="364">
        <v>1.47</v>
      </c>
      <c r="P30" s="365">
        <f>(($D$6/50)^O30)*Outputs!P156</f>
        <v>1347</v>
      </c>
      <c r="Q30" s="364">
        <v>1.46</v>
      </c>
      <c r="R30" s="365">
        <f>(($D$6/50)^Q30)*Outputs!R156</f>
        <v>1432</v>
      </c>
      <c r="S30" s="364">
        <v>1.57</v>
      </c>
      <c r="T30" s="365">
        <f>(($D$6/50)^S30)*Outputs!T156</f>
        <v>1024</v>
      </c>
      <c r="U30" s="364">
        <v>1.49</v>
      </c>
      <c r="V30" s="365">
        <f>(($D$6/50)^U30)*Outputs!V156</f>
        <v>1185</v>
      </c>
      <c r="W30" s="364">
        <v>1.46</v>
      </c>
      <c r="X30" s="365">
        <f>(($D$6/50)^W30)*Outputs!X156</f>
        <v>1281</v>
      </c>
      <c r="Y30" s="364">
        <v>1.5</v>
      </c>
      <c r="Z30" s="365">
        <f>(($D$6/50)^Y30)*Outputs!Z156</f>
        <v>1265</v>
      </c>
      <c r="AA30" s="364">
        <v>1.47</v>
      </c>
      <c r="AB30" s="365">
        <f>(($D$6/50)^AA30)*Outputs!AB156</f>
        <v>1390</v>
      </c>
      <c r="AC30" s="364">
        <v>1.46</v>
      </c>
      <c r="AD30" s="480">
        <f>(($D$6/50)^AC30)*Outputs!AD156</f>
        <v>1477</v>
      </c>
    </row>
    <row r="31" spans="1:30" x14ac:dyDescent="0.2">
      <c r="A31" s="351" t="s">
        <v>79</v>
      </c>
      <c r="B31" s="351">
        <v>170</v>
      </c>
      <c r="C31" s="351">
        <v>1250</v>
      </c>
      <c r="D31" s="351">
        <v>1125</v>
      </c>
      <c r="E31" s="351" t="s">
        <v>86</v>
      </c>
      <c r="F31" s="353"/>
      <c r="G31" s="364">
        <v>1.41</v>
      </c>
      <c r="H31" s="365">
        <f>(($D$6/50)^G31)*Outputs!H157</f>
        <v>1226</v>
      </c>
      <c r="I31" s="364">
        <v>1.34</v>
      </c>
      <c r="J31" s="365">
        <f>(($D$6/50)^I31)*Outputs!J157</f>
        <v>1422</v>
      </c>
      <c r="K31" s="364">
        <v>1.31</v>
      </c>
      <c r="L31" s="365">
        <f>(($D$6/50)^K31)*Outputs!L157</f>
        <v>1533</v>
      </c>
      <c r="M31" s="364">
        <v>1.34</v>
      </c>
      <c r="N31" s="365">
        <f>(($D$6/50)^M31)*Outputs!N157</f>
        <v>1574</v>
      </c>
      <c r="O31" s="364">
        <v>1.31</v>
      </c>
      <c r="P31" s="365">
        <f>(($D$6/50)^O31)*Outputs!P157</f>
        <v>1727</v>
      </c>
      <c r="Q31" s="364">
        <v>1.3</v>
      </c>
      <c r="R31" s="365">
        <f>(($D$6/50)^Q31)*Outputs!R157</f>
        <v>1837</v>
      </c>
      <c r="S31" s="364">
        <v>1.4</v>
      </c>
      <c r="T31" s="365">
        <f>(($D$6/50)^S31)*Outputs!T157</f>
        <v>1301</v>
      </c>
      <c r="U31" s="364">
        <v>1.33</v>
      </c>
      <c r="V31" s="365">
        <f>(($D$6/50)^U31)*Outputs!V157</f>
        <v>1505</v>
      </c>
      <c r="W31" s="364">
        <v>1.3</v>
      </c>
      <c r="X31" s="365">
        <f>(($D$6/50)^W31)*Outputs!X157</f>
        <v>1627</v>
      </c>
      <c r="Y31" s="364">
        <v>1.34</v>
      </c>
      <c r="Z31" s="365">
        <f>(($D$6/50)^Y31)*Outputs!Z157</f>
        <v>1624</v>
      </c>
      <c r="AA31" s="364">
        <v>1.31</v>
      </c>
      <c r="AB31" s="365">
        <f>(($D$6/50)^AA31)*Outputs!AB157</f>
        <v>1782</v>
      </c>
      <c r="AC31" s="364">
        <v>1.3</v>
      </c>
      <c r="AD31" s="480">
        <f>(($D$6/50)^AC31)*Outputs!AD157</f>
        <v>1895</v>
      </c>
    </row>
    <row r="32" spans="1:30" x14ac:dyDescent="0.2">
      <c r="A32" s="351" t="s">
        <v>80</v>
      </c>
      <c r="B32" s="351">
        <v>170</v>
      </c>
      <c r="C32" s="351">
        <v>1250</v>
      </c>
      <c r="D32" s="351">
        <v>1125</v>
      </c>
      <c r="E32" s="351" t="s">
        <v>87</v>
      </c>
      <c r="F32" s="353"/>
      <c r="G32" s="364"/>
      <c r="H32" s="366"/>
      <c r="I32" s="364">
        <v>1.47</v>
      </c>
      <c r="J32" s="365">
        <f>(($D$6/50)^I32)*Outputs!J158</f>
        <v>1586</v>
      </c>
      <c r="K32" s="364">
        <v>1.44</v>
      </c>
      <c r="L32" s="365">
        <f>(($D$6/50)^K32)*Outputs!L158</f>
        <v>1717</v>
      </c>
      <c r="M32" s="364">
        <v>1.47</v>
      </c>
      <c r="N32" s="365">
        <f>(($D$6/50)^M32)*Outputs!N158</f>
        <v>1854</v>
      </c>
      <c r="O32" s="364">
        <v>1.44</v>
      </c>
      <c r="P32" s="365">
        <f>(($D$6/50)^O32)*Outputs!P158</f>
        <v>2034</v>
      </c>
      <c r="Q32" s="364">
        <v>1.43</v>
      </c>
      <c r="R32" s="365">
        <f>(($D$6/50)^Q32)*Outputs!R158</f>
        <v>2165</v>
      </c>
      <c r="S32" s="364">
        <v>1.54</v>
      </c>
      <c r="T32" s="365">
        <f>(($D$6/50)^S32)*Outputs!T158</f>
        <v>1455</v>
      </c>
      <c r="U32" s="364">
        <v>1.45</v>
      </c>
      <c r="V32" s="365">
        <f>(($D$6/50)^U32)*Outputs!V158</f>
        <v>1684</v>
      </c>
      <c r="W32" s="364">
        <v>1.43</v>
      </c>
      <c r="X32" s="365">
        <f>(($D$6/50)^W32)*Outputs!X158</f>
        <v>1821</v>
      </c>
      <c r="Y32" s="364">
        <v>1.47</v>
      </c>
      <c r="Z32" s="365">
        <f>(($D$6/50)^Y32)*Outputs!Z158</f>
        <v>1912</v>
      </c>
      <c r="AA32" s="364">
        <v>1.44</v>
      </c>
      <c r="AB32" s="365">
        <f>(($D$6/50)^AA32)*Outputs!AB158</f>
        <v>2099</v>
      </c>
      <c r="AC32" s="364">
        <v>1.43</v>
      </c>
      <c r="AD32" s="480">
        <f>(($D$6/50)^AC32)*Outputs!AD158</f>
        <v>2233</v>
      </c>
    </row>
    <row r="33" spans="1:30" x14ac:dyDescent="0.2">
      <c r="A33" s="351" t="s">
        <v>81</v>
      </c>
      <c r="B33" s="351">
        <v>220</v>
      </c>
      <c r="C33" s="351">
        <v>1250</v>
      </c>
      <c r="D33" s="351">
        <v>1125</v>
      </c>
      <c r="E33" s="351" t="s">
        <v>86</v>
      </c>
      <c r="F33" s="353"/>
      <c r="G33" s="364">
        <v>1.42</v>
      </c>
      <c r="H33" s="365">
        <f>(($D$6/50)^G33)*Outputs!H159</f>
        <v>1560</v>
      </c>
      <c r="I33" s="364">
        <v>1.34</v>
      </c>
      <c r="J33" s="365">
        <f>(($D$6/50)^I33)*Outputs!J159</f>
        <v>1804</v>
      </c>
      <c r="K33" s="364">
        <v>1.32</v>
      </c>
      <c r="L33" s="365">
        <f>(($D$6/50)^K33)*Outputs!L159</f>
        <v>1951</v>
      </c>
      <c r="M33" s="364">
        <v>1.35</v>
      </c>
      <c r="N33" s="365">
        <f>(($D$6/50)^M33)*Outputs!N159</f>
        <v>2170</v>
      </c>
      <c r="O33" s="364">
        <v>1.32</v>
      </c>
      <c r="P33" s="365">
        <f>(($D$6/50)^O33)*Outputs!P159</f>
        <v>2381</v>
      </c>
      <c r="Q33" s="364">
        <v>1.31</v>
      </c>
      <c r="R33" s="365">
        <f>(($D$6/50)^Q33)*Outputs!R159</f>
        <v>2532</v>
      </c>
      <c r="S33" s="364">
        <v>1.4</v>
      </c>
      <c r="T33" s="365">
        <f>(($D$6/50)^S33)*Outputs!T159</f>
        <v>1655</v>
      </c>
      <c r="U33" s="364">
        <v>1.33</v>
      </c>
      <c r="V33" s="365">
        <f>(($D$6/50)^U33)*Outputs!V159</f>
        <v>1915</v>
      </c>
      <c r="W33" s="364">
        <v>1.31</v>
      </c>
      <c r="X33" s="365">
        <f>(($D$6/50)^W33)*Outputs!X159</f>
        <v>2070</v>
      </c>
      <c r="Y33" s="364">
        <v>1.35</v>
      </c>
      <c r="Z33" s="365">
        <f>(($D$6/50)^Y33)*Outputs!Z159</f>
        <v>2238</v>
      </c>
      <c r="AA33" s="364">
        <v>1.32</v>
      </c>
      <c r="AB33" s="365">
        <f>(($D$6/50)^AA33)*Outputs!AB159</f>
        <v>2456</v>
      </c>
      <c r="AC33" s="364">
        <v>1.31</v>
      </c>
      <c r="AD33" s="480">
        <f>(($D$6/50)^AC33)*Outputs!AD159</f>
        <v>2612</v>
      </c>
    </row>
    <row r="34" spans="1:30" x14ac:dyDescent="0.2">
      <c r="A34" s="351" t="s">
        <v>82</v>
      </c>
      <c r="B34" s="351">
        <v>220</v>
      </c>
      <c r="C34" s="351">
        <v>1250</v>
      </c>
      <c r="D34" s="351">
        <v>1125</v>
      </c>
      <c r="E34" s="351" t="s">
        <v>87</v>
      </c>
      <c r="F34" s="353"/>
      <c r="G34" s="364"/>
      <c r="H34" s="366"/>
      <c r="I34" s="364">
        <v>1.47</v>
      </c>
      <c r="J34" s="365">
        <f>(($D$6/50)^I34)*Outputs!J160</f>
        <v>1938</v>
      </c>
      <c r="K34" s="364">
        <v>1.44</v>
      </c>
      <c r="L34" s="365">
        <f>(($D$6/50)^K34)*Outputs!L160</f>
        <v>2095</v>
      </c>
      <c r="M34" s="364">
        <v>1.48</v>
      </c>
      <c r="N34" s="365">
        <f>(($D$6/50)^M34)*Outputs!N160</f>
        <v>2459</v>
      </c>
      <c r="O34" s="364">
        <v>1.45</v>
      </c>
      <c r="P34" s="365">
        <f>(($D$6/50)^O34)*Outputs!P160</f>
        <v>2698</v>
      </c>
      <c r="Q34" s="364">
        <v>1.44</v>
      </c>
      <c r="R34" s="365">
        <f>(($D$6/50)^Q34)*Outputs!R160</f>
        <v>2869</v>
      </c>
      <c r="S34" s="364">
        <v>1.54</v>
      </c>
      <c r="T34" s="365">
        <f>(($D$6/50)^S34)*Outputs!T160</f>
        <v>1778</v>
      </c>
      <c r="U34" s="364">
        <v>1.46</v>
      </c>
      <c r="V34" s="365">
        <f>(($D$6/50)^U34)*Outputs!V160</f>
        <v>2057</v>
      </c>
      <c r="W34" s="364">
        <v>1.43</v>
      </c>
      <c r="X34" s="365">
        <f>(($D$6/50)^W34)*Outputs!X160</f>
        <v>2224</v>
      </c>
      <c r="Y34" s="364">
        <v>1.48</v>
      </c>
      <c r="Z34" s="365">
        <f>(($D$6/50)^Y34)*Outputs!Z160</f>
        <v>2535</v>
      </c>
      <c r="AA34" s="364">
        <v>1.45</v>
      </c>
      <c r="AB34" s="365">
        <f>(($D$6/50)^AA34)*Outputs!AB160</f>
        <v>2783</v>
      </c>
      <c r="AC34" s="364">
        <v>1.44</v>
      </c>
      <c r="AD34" s="480">
        <f>(($D$6/50)^AC34)*Outputs!AD160</f>
        <v>2959</v>
      </c>
    </row>
    <row r="35" spans="1:30" x14ac:dyDescent="0.2">
      <c r="A35" s="351" t="s">
        <v>77</v>
      </c>
      <c r="B35" s="351">
        <v>120</v>
      </c>
      <c r="C35" s="351">
        <v>1450</v>
      </c>
      <c r="D35" s="351">
        <v>1325</v>
      </c>
      <c r="E35" s="351" t="s">
        <v>86</v>
      </c>
      <c r="F35" s="353"/>
      <c r="G35" s="364">
        <v>1.45</v>
      </c>
      <c r="H35" s="365">
        <f>(($D$6/50)^G35)*Outputs!H161</f>
        <v>982</v>
      </c>
      <c r="I35" s="364">
        <v>1.37</v>
      </c>
      <c r="J35" s="365">
        <f>(($D$6/50)^I35)*Outputs!J161</f>
        <v>1137</v>
      </c>
      <c r="K35" s="364">
        <v>1.34</v>
      </c>
      <c r="L35" s="365">
        <f>(($D$6/50)^K35)*Outputs!L161</f>
        <v>1229</v>
      </c>
      <c r="M35" s="364">
        <v>1.37</v>
      </c>
      <c r="N35" s="365">
        <f>(($D$6/50)^M35)*Outputs!N161</f>
        <v>1189</v>
      </c>
      <c r="O35" s="364">
        <v>1.34</v>
      </c>
      <c r="P35" s="365">
        <f>(($D$6/50)^O35)*Outputs!P161</f>
        <v>1305</v>
      </c>
      <c r="Q35" s="364">
        <v>1.33</v>
      </c>
      <c r="R35" s="365">
        <f>(($D$6/50)^Q35)*Outputs!R161</f>
        <v>1388</v>
      </c>
      <c r="S35" s="364">
        <v>1.43</v>
      </c>
      <c r="T35" s="365">
        <f>(($D$6/50)^S35)*Outputs!T161</f>
        <v>1042</v>
      </c>
      <c r="U35" s="364">
        <v>1.36</v>
      </c>
      <c r="V35" s="365">
        <f>(($D$6/50)^U35)*Outputs!V161</f>
        <v>1205</v>
      </c>
      <c r="W35" s="364">
        <v>1.33</v>
      </c>
      <c r="X35" s="365">
        <f>(($D$6/50)^W35)*Outputs!X161</f>
        <v>1303</v>
      </c>
      <c r="Y35" s="364">
        <v>1.37</v>
      </c>
      <c r="Z35" s="365">
        <f>(($D$6/50)^Y35)*Outputs!Z161</f>
        <v>1226</v>
      </c>
      <c r="AA35" s="364">
        <v>1.34</v>
      </c>
      <c r="AB35" s="365">
        <f>(($D$6/50)^AA35)*Outputs!AB161</f>
        <v>1346</v>
      </c>
      <c r="AC35" s="364">
        <v>1.32</v>
      </c>
      <c r="AD35" s="480">
        <f>(($D$6/50)^AC35)*Outputs!AD161</f>
        <v>1431</v>
      </c>
    </row>
    <row r="36" spans="1:30" x14ac:dyDescent="0.2">
      <c r="A36" s="351" t="s">
        <v>78</v>
      </c>
      <c r="B36" s="351">
        <v>120</v>
      </c>
      <c r="C36" s="351">
        <v>1450</v>
      </c>
      <c r="D36" s="351">
        <v>1325</v>
      </c>
      <c r="E36" s="351" t="s">
        <v>87</v>
      </c>
      <c r="F36" s="353"/>
      <c r="G36" s="364"/>
      <c r="H36" s="366"/>
      <c r="I36" s="364">
        <v>1.5</v>
      </c>
      <c r="J36" s="365">
        <f>(($D$6/50)^I36)*Outputs!J162</f>
        <v>1335</v>
      </c>
      <c r="K36" s="364">
        <v>1.47</v>
      </c>
      <c r="L36" s="365">
        <f>(($D$6/50)^K36)*Outputs!L162</f>
        <v>1443</v>
      </c>
      <c r="M36" s="364">
        <v>1.5</v>
      </c>
      <c r="N36" s="365">
        <f>(($D$6/50)^M36)*Outputs!N162</f>
        <v>1467</v>
      </c>
      <c r="O36" s="364">
        <v>1.47</v>
      </c>
      <c r="P36" s="365">
        <f>(($D$6/50)^O36)*Outputs!P162</f>
        <v>1610</v>
      </c>
      <c r="Q36" s="364">
        <v>1.46</v>
      </c>
      <c r="R36" s="365">
        <f>(($D$6/50)^Q36)*Outputs!R162</f>
        <v>1712</v>
      </c>
      <c r="S36" s="364">
        <v>1.57</v>
      </c>
      <c r="T36" s="365">
        <f>(($D$6/50)^S36)*Outputs!T162</f>
        <v>1224</v>
      </c>
      <c r="U36" s="364">
        <v>1.49</v>
      </c>
      <c r="V36" s="365">
        <f>(($D$6/50)^U36)*Outputs!V162</f>
        <v>1416</v>
      </c>
      <c r="W36" s="364">
        <v>1.46</v>
      </c>
      <c r="X36" s="365">
        <f>(($D$6/50)^W36)*Outputs!X162</f>
        <v>1531</v>
      </c>
      <c r="Y36" s="364">
        <v>1.5</v>
      </c>
      <c r="Z36" s="365">
        <f>(($D$6/50)^Y36)*Outputs!Z162</f>
        <v>1512</v>
      </c>
      <c r="AA36" s="364">
        <v>1.47</v>
      </c>
      <c r="AB36" s="365">
        <f>(($D$6/50)^AA36)*Outputs!AB162</f>
        <v>1661</v>
      </c>
      <c r="AC36" s="364">
        <v>1.46</v>
      </c>
      <c r="AD36" s="480">
        <f>(($D$6/50)^AC36)*Outputs!AD162</f>
        <v>1765</v>
      </c>
    </row>
    <row r="37" spans="1:30" x14ac:dyDescent="0.2">
      <c r="A37" s="351" t="s">
        <v>79</v>
      </c>
      <c r="B37" s="351">
        <v>170</v>
      </c>
      <c r="C37" s="351">
        <v>1450</v>
      </c>
      <c r="D37" s="351">
        <v>1325</v>
      </c>
      <c r="E37" s="351" t="s">
        <v>86</v>
      </c>
      <c r="F37" s="353"/>
      <c r="G37" s="364">
        <v>1.41</v>
      </c>
      <c r="H37" s="365">
        <f>(($D$6/50)^G37)*Outputs!H163</f>
        <v>1465</v>
      </c>
      <c r="I37" s="364">
        <v>1.34</v>
      </c>
      <c r="J37" s="365">
        <f>(($D$6/50)^I37)*Outputs!J163</f>
        <v>1699</v>
      </c>
      <c r="K37" s="364">
        <v>1.31</v>
      </c>
      <c r="L37" s="365">
        <f>(($D$6/50)^K37)*Outputs!L163</f>
        <v>1833</v>
      </c>
      <c r="M37" s="364">
        <v>1.34</v>
      </c>
      <c r="N37" s="365">
        <f>(($D$6/50)^M37)*Outputs!N163</f>
        <v>1882</v>
      </c>
      <c r="O37" s="364">
        <v>1.31</v>
      </c>
      <c r="P37" s="365">
        <f>(($D$6/50)^O37)*Outputs!P163</f>
        <v>2064</v>
      </c>
      <c r="Q37" s="364">
        <v>1.3</v>
      </c>
      <c r="R37" s="365">
        <f>(($D$6/50)^Q37)*Outputs!R163</f>
        <v>2195</v>
      </c>
      <c r="S37" s="364">
        <v>1.4</v>
      </c>
      <c r="T37" s="365">
        <f>(($D$6/50)^S37)*Outputs!T163</f>
        <v>1555</v>
      </c>
      <c r="U37" s="364">
        <v>1.33</v>
      </c>
      <c r="V37" s="365">
        <f>(($D$6/50)^U37)*Outputs!V163</f>
        <v>1798</v>
      </c>
      <c r="W37" s="364">
        <v>1.3</v>
      </c>
      <c r="X37" s="365">
        <f>(($D$6/50)^W37)*Outputs!X163</f>
        <v>1944</v>
      </c>
      <c r="Y37" s="364">
        <v>1.34</v>
      </c>
      <c r="Z37" s="365">
        <f>(($D$6/50)^Y37)*Outputs!Z163</f>
        <v>1940</v>
      </c>
      <c r="AA37" s="364">
        <v>1.31</v>
      </c>
      <c r="AB37" s="365">
        <f>(($D$6/50)^AA37)*Outputs!AB163</f>
        <v>2130</v>
      </c>
      <c r="AC37" s="364">
        <v>1.3</v>
      </c>
      <c r="AD37" s="480">
        <f>(($D$6/50)^AC37)*Outputs!AD163</f>
        <v>2265</v>
      </c>
    </row>
    <row r="38" spans="1:30" x14ac:dyDescent="0.2">
      <c r="A38" s="351" t="s">
        <v>80</v>
      </c>
      <c r="B38" s="351">
        <v>170</v>
      </c>
      <c r="C38" s="351">
        <v>1450</v>
      </c>
      <c r="D38" s="351">
        <v>1325</v>
      </c>
      <c r="E38" s="351" t="s">
        <v>87</v>
      </c>
      <c r="F38" s="353"/>
      <c r="G38" s="364"/>
      <c r="H38" s="366"/>
      <c r="I38" s="364">
        <v>1.47</v>
      </c>
      <c r="J38" s="365">
        <f>(($D$6/50)^I38)*Outputs!J164</f>
        <v>1895</v>
      </c>
      <c r="K38" s="364">
        <v>1.44</v>
      </c>
      <c r="L38" s="365">
        <f>(($D$6/50)^K38)*Outputs!L164</f>
        <v>2052</v>
      </c>
      <c r="M38" s="364">
        <v>1.47</v>
      </c>
      <c r="N38" s="365">
        <f>(($D$6/50)^M38)*Outputs!N164</f>
        <v>2216</v>
      </c>
      <c r="O38" s="364">
        <v>1.44</v>
      </c>
      <c r="P38" s="365">
        <f>(($D$6/50)^O38)*Outputs!P164</f>
        <v>2431</v>
      </c>
      <c r="Q38" s="364">
        <v>1.43</v>
      </c>
      <c r="R38" s="365">
        <f>(($D$6/50)^Q38)*Outputs!R164</f>
        <v>2587</v>
      </c>
      <c r="S38" s="364">
        <v>1.54</v>
      </c>
      <c r="T38" s="365">
        <f>(($D$6/50)^S38)*Outputs!T164</f>
        <v>1739</v>
      </c>
      <c r="U38" s="364">
        <v>1.45</v>
      </c>
      <c r="V38" s="365">
        <f>(($D$6/50)^U38)*Outputs!V164</f>
        <v>2013</v>
      </c>
      <c r="W38" s="364">
        <v>1.43</v>
      </c>
      <c r="X38" s="365">
        <f>(($D$6/50)^W38)*Outputs!X164</f>
        <v>2176</v>
      </c>
      <c r="Y38" s="364">
        <v>1.47</v>
      </c>
      <c r="Z38" s="365">
        <f>(($D$6/50)^Y38)*Outputs!Z164</f>
        <v>2285</v>
      </c>
      <c r="AA38" s="364">
        <v>1.44</v>
      </c>
      <c r="AB38" s="365">
        <f>(($D$6/50)^AA38)*Outputs!AB164</f>
        <v>2509</v>
      </c>
      <c r="AC38" s="364">
        <v>1.43</v>
      </c>
      <c r="AD38" s="480">
        <f>(($D$6/50)^AC38)*Outputs!AD164</f>
        <v>2669</v>
      </c>
    </row>
    <row r="39" spans="1:30" x14ac:dyDescent="0.2">
      <c r="A39" s="351" t="s">
        <v>81</v>
      </c>
      <c r="B39" s="351">
        <v>220</v>
      </c>
      <c r="C39" s="351">
        <v>1450</v>
      </c>
      <c r="D39" s="351">
        <v>1325</v>
      </c>
      <c r="E39" s="351" t="s">
        <v>86</v>
      </c>
      <c r="F39" s="353"/>
      <c r="G39" s="364">
        <v>1.42</v>
      </c>
      <c r="H39" s="365">
        <f>(($D$6/50)^G39)*Outputs!H165</f>
        <v>1864</v>
      </c>
      <c r="I39" s="364">
        <v>1.34</v>
      </c>
      <c r="J39" s="365">
        <f>(($D$6/50)^I39)*Outputs!J165</f>
        <v>2156</v>
      </c>
      <c r="K39" s="364">
        <v>1.32</v>
      </c>
      <c r="L39" s="365">
        <f>(($D$6/50)^K39)*Outputs!L165</f>
        <v>2331</v>
      </c>
      <c r="M39" s="364">
        <v>1.35</v>
      </c>
      <c r="N39" s="365">
        <f>(($D$6/50)^M39)*Outputs!N165</f>
        <v>2593</v>
      </c>
      <c r="O39" s="364">
        <v>1.32</v>
      </c>
      <c r="P39" s="365">
        <f>(($D$6/50)^O39)*Outputs!P165</f>
        <v>2846</v>
      </c>
      <c r="Q39" s="364">
        <v>1.31</v>
      </c>
      <c r="R39" s="365">
        <f>(($D$6/50)^Q39)*Outputs!R165</f>
        <v>3026</v>
      </c>
      <c r="S39" s="364">
        <v>1.4</v>
      </c>
      <c r="T39" s="365">
        <f>(($D$6/50)^S39)*Outputs!T165</f>
        <v>1978</v>
      </c>
      <c r="U39" s="364">
        <v>1.33</v>
      </c>
      <c r="V39" s="365">
        <f>(($D$6/50)^U39)*Outputs!V165</f>
        <v>2288</v>
      </c>
      <c r="W39" s="364">
        <v>1.31</v>
      </c>
      <c r="X39" s="365">
        <f>(($D$6/50)^W39)*Outputs!X165</f>
        <v>2474</v>
      </c>
      <c r="Y39" s="364">
        <v>1.35</v>
      </c>
      <c r="Z39" s="365">
        <f>(($D$6/50)^Y39)*Outputs!Z165</f>
        <v>2674</v>
      </c>
      <c r="AA39" s="364">
        <v>1.32</v>
      </c>
      <c r="AB39" s="365">
        <f>(($D$6/50)^AA39)*Outputs!AB165</f>
        <v>2935</v>
      </c>
      <c r="AC39" s="364">
        <v>1.31</v>
      </c>
      <c r="AD39" s="480">
        <f>(($D$6/50)^AC39)*Outputs!AD165</f>
        <v>3121</v>
      </c>
    </row>
    <row r="40" spans="1:30" x14ac:dyDescent="0.2">
      <c r="A40" s="351" t="s">
        <v>82</v>
      </c>
      <c r="B40" s="351">
        <v>220</v>
      </c>
      <c r="C40" s="351">
        <v>1450</v>
      </c>
      <c r="D40" s="351">
        <v>1325</v>
      </c>
      <c r="E40" s="351" t="s">
        <v>87</v>
      </c>
      <c r="F40" s="353"/>
      <c r="G40" s="364"/>
      <c r="H40" s="366"/>
      <c r="I40" s="364">
        <v>1.47</v>
      </c>
      <c r="J40" s="365">
        <f>(($D$6/50)^I40)*Outputs!J166</f>
        <v>2317</v>
      </c>
      <c r="K40" s="364">
        <v>1.44</v>
      </c>
      <c r="L40" s="365">
        <f>(($D$6/50)^K40)*Outputs!L166</f>
        <v>2504</v>
      </c>
      <c r="M40" s="364">
        <v>1.48</v>
      </c>
      <c r="N40" s="365">
        <f>(($D$6/50)^M40)*Outputs!N166</f>
        <v>2939</v>
      </c>
      <c r="O40" s="364">
        <v>1.45</v>
      </c>
      <c r="P40" s="365">
        <f>(($D$6/50)^O40)*Outputs!P166</f>
        <v>3225</v>
      </c>
      <c r="Q40" s="364">
        <v>1.44</v>
      </c>
      <c r="R40" s="365">
        <f>(($D$6/50)^Q40)*Outputs!R166</f>
        <v>3428</v>
      </c>
      <c r="S40" s="364">
        <v>1.54</v>
      </c>
      <c r="T40" s="365">
        <f>(($D$6/50)^S40)*Outputs!T166</f>
        <v>2125</v>
      </c>
      <c r="U40" s="364">
        <v>1.46</v>
      </c>
      <c r="V40" s="365">
        <f>(($D$6/50)^U40)*Outputs!V166</f>
        <v>2458</v>
      </c>
      <c r="W40" s="364">
        <v>1.43</v>
      </c>
      <c r="X40" s="365">
        <f>(($D$6/50)^W40)*Outputs!X166</f>
        <v>2658</v>
      </c>
      <c r="Y40" s="364">
        <v>1.48</v>
      </c>
      <c r="Z40" s="365">
        <f>(($D$6/50)^Y40)*Outputs!Z166</f>
        <v>3029</v>
      </c>
      <c r="AA40" s="364">
        <v>1.45</v>
      </c>
      <c r="AB40" s="365">
        <f>(($D$6/50)^AA40)*Outputs!AB166</f>
        <v>3326</v>
      </c>
      <c r="AC40" s="364">
        <v>1.44</v>
      </c>
      <c r="AD40" s="480">
        <f>(($D$6/50)^AC40)*Outputs!AD166</f>
        <v>3537</v>
      </c>
    </row>
    <row r="41" spans="1:30" x14ac:dyDescent="0.2">
      <c r="A41" s="351" t="s">
        <v>77</v>
      </c>
      <c r="B41" s="351">
        <v>120</v>
      </c>
      <c r="C41" s="351">
        <v>1650</v>
      </c>
      <c r="D41" s="351">
        <v>1525</v>
      </c>
      <c r="E41" s="351" t="s">
        <v>86</v>
      </c>
      <c r="F41" s="353"/>
      <c r="G41" s="364">
        <v>1.45</v>
      </c>
      <c r="H41" s="365">
        <f>(($D$6/50)^G41)*Outputs!H167</f>
        <v>1143</v>
      </c>
      <c r="I41" s="364">
        <v>1.37</v>
      </c>
      <c r="J41" s="365">
        <f>(($D$6/50)^I41)*Outputs!J167</f>
        <v>1322</v>
      </c>
      <c r="K41" s="364">
        <v>1.34</v>
      </c>
      <c r="L41" s="365">
        <f>(($D$6/50)^K41)*Outputs!L167</f>
        <v>1429</v>
      </c>
      <c r="M41" s="364">
        <v>1.37</v>
      </c>
      <c r="N41" s="365">
        <f>(($D$6/50)^M41)*Outputs!N167</f>
        <v>1384</v>
      </c>
      <c r="O41" s="364">
        <v>1.34</v>
      </c>
      <c r="P41" s="365">
        <f>(($D$6/50)^O41)*Outputs!P167</f>
        <v>1518</v>
      </c>
      <c r="Q41" s="364">
        <v>1.33</v>
      </c>
      <c r="R41" s="365">
        <f>(($D$6/50)^Q41)*Outputs!R167</f>
        <v>1615</v>
      </c>
      <c r="S41" s="364">
        <v>1.43</v>
      </c>
      <c r="T41" s="365">
        <f>(($D$6/50)^S41)*Outputs!T167</f>
        <v>1213</v>
      </c>
      <c r="U41" s="364">
        <v>1.36</v>
      </c>
      <c r="V41" s="365">
        <f>(($D$6/50)^U41)*Outputs!V167</f>
        <v>1402</v>
      </c>
      <c r="W41" s="364">
        <v>1.33</v>
      </c>
      <c r="X41" s="365">
        <f>(($D$6/50)^W41)*Outputs!X167</f>
        <v>1516</v>
      </c>
      <c r="Y41" s="364">
        <v>1.37</v>
      </c>
      <c r="Z41" s="365">
        <f>(($D$6/50)^Y41)*Outputs!Z167</f>
        <v>1426</v>
      </c>
      <c r="AA41" s="364">
        <v>1.34</v>
      </c>
      <c r="AB41" s="365">
        <f>(($D$6/50)^AA41)*Outputs!AB167</f>
        <v>1566</v>
      </c>
      <c r="AC41" s="364">
        <v>1.32</v>
      </c>
      <c r="AD41" s="480">
        <f>(($D$6/50)^AC41)*Outputs!AD167</f>
        <v>1664</v>
      </c>
    </row>
    <row r="42" spans="1:30" x14ac:dyDescent="0.2">
      <c r="A42" s="351" t="s">
        <v>78</v>
      </c>
      <c r="B42" s="351">
        <v>120</v>
      </c>
      <c r="C42" s="351">
        <v>1650</v>
      </c>
      <c r="D42" s="351">
        <v>1525</v>
      </c>
      <c r="E42" s="351" t="s">
        <v>87</v>
      </c>
      <c r="F42" s="353"/>
      <c r="G42" s="364"/>
      <c r="H42" s="366"/>
      <c r="I42" s="364">
        <v>1.5</v>
      </c>
      <c r="J42" s="365">
        <f>(($D$6/50)^I42)*Outputs!J168</f>
        <v>1553</v>
      </c>
      <c r="K42" s="364">
        <v>1.47</v>
      </c>
      <c r="L42" s="365">
        <f>(($D$6/50)^K42)*Outputs!L168</f>
        <v>1678</v>
      </c>
      <c r="M42" s="364">
        <v>1.5</v>
      </c>
      <c r="N42" s="365">
        <f>(($D$6/50)^M42)*Outputs!N168</f>
        <v>1706</v>
      </c>
      <c r="O42" s="364">
        <v>1.47</v>
      </c>
      <c r="P42" s="365">
        <f>(($D$6/50)^O42)*Outputs!P168</f>
        <v>1873</v>
      </c>
      <c r="Q42" s="364">
        <v>1.46</v>
      </c>
      <c r="R42" s="365">
        <f>(($D$6/50)^Q42)*Outputs!R168</f>
        <v>1991</v>
      </c>
      <c r="S42" s="364">
        <v>1.57</v>
      </c>
      <c r="T42" s="365">
        <f>(($D$6/50)^S42)*Outputs!T168</f>
        <v>1424</v>
      </c>
      <c r="U42" s="364">
        <v>1.49</v>
      </c>
      <c r="V42" s="365">
        <f>(($D$6/50)^U42)*Outputs!V168</f>
        <v>1647</v>
      </c>
      <c r="W42" s="364">
        <v>1.46</v>
      </c>
      <c r="X42" s="365">
        <f>(($D$6/50)^W42)*Outputs!X168</f>
        <v>1782</v>
      </c>
      <c r="Y42" s="364">
        <v>1.5</v>
      </c>
      <c r="Z42" s="365">
        <f>(($D$6/50)^Y42)*Outputs!Z168</f>
        <v>1758</v>
      </c>
      <c r="AA42" s="364">
        <v>1.47</v>
      </c>
      <c r="AB42" s="365">
        <f>(($D$6/50)^AA42)*Outputs!AB168</f>
        <v>1932</v>
      </c>
      <c r="AC42" s="364">
        <v>1.46</v>
      </c>
      <c r="AD42" s="480">
        <f>(($D$6/50)^AC42)*Outputs!AD168</f>
        <v>2053</v>
      </c>
    </row>
    <row r="43" spans="1:30" x14ac:dyDescent="0.2">
      <c r="A43" s="351" t="s">
        <v>79</v>
      </c>
      <c r="B43" s="351">
        <v>170</v>
      </c>
      <c r="C43" s="351">
        <v>1650</v>
      </c>
      <c r="D43" s="351">
        <v>1525</v>
      </c>
      <c r="E43" s="351" t="s">
        <v>86</v>
      </c>
      <c r="F43" s="353"/>
      <c r="G43" s="364">
        <v>1.41</v>
      </c>
      <c r="H43" s="365">
        <f>(($D$6/50)^G43)*Outputs!H169</f>
        <v>1704</v>
      </c>
      <c r="I43" s="364">
        <v>1.34</v>
      </c>
      <c r="J43" s="365">
        <f>(($D$6/50)^I43)*Outputs!J169</f>
        <v>1976</v>
      </c>
      <c r="K43" s="364">
        <v>1.31</v>
      </c>
      <c r="L43" s="365">
        <f>(($D$6/50)^K43)*Outputs!L169</f>
        <v>2132</v>
      </c>
      <c r="M43" s="364">
        <v>1.34</v>
      </c>
      <c r="N43" s="365">
        <f>(($D$6/50)^M43)*Outputs!N169</f>
        <v>2189</v>
      </c>
      <c r="O43" s="364">
        <v>1.31</v>
      </c>
      <c r="P43" s="365">
        <f>(($D$6/50)^O43)*Outputs!P169</f>
        <v>2401</v>
      </c>
      <c r="Q43" s="364">
        <v>1.3</v>
      </c>
      <c r="R43" s="365">
        <f>(($D$6/50)^Q43)*Outputs!R169</f>
        <v>2554</v>
      </c>
      <c r="S43" s="364">
        <v>1.4</v>
      </c>
      <c r="T43" s="365">
        <f>(($D$6/50)^S43)*Outputs!T169</f>
        <v>1808</v>
      </c>
      <c r="U43" s="364">
        <v>1.33</v>
      </c>
      <c r="V43" s="365">
        <f>(($D$6/50)^U43)*Outputs!V169</f>
        <v>2092</v>
      </c>
      <c r="W43" s="364">
        <v>1.3</v>
      </c>
      <c r="X43" s="365">
        <f>(($D$6/50)^W43)*Outputs!X169</f>
        <v>2261</v>
      </c>
      <c r="Y43" s="364">
        <v>1.34</v>
      </c>
      <c r="Z43" s="365">
        <f>(($D$6/50)^Y43)*Outputs!Z169</f>
        <v>2257</v>
      </c>
      <c r="AA43" s="364">
        <v>1.31</v>
      </c>
      <c r="AB43" s="365">
        <f>(($D$6/50)^AA43)*Outputs!AB169</f>
        <v>2478</v>
      </c>
      <c r="AC43" s="364">
        <v>1.3</v>
      </c>
      <c r="AD43" s="480">
        <f>(($D$6/50)^AC43)*Outputs!AD169</f>
        <v>2635</v>
      </c>
    </row>
    <row r="44" spans="1:30" x14ac:dyDescent="0.2">
      <c r="A44" s="351" t="s">
        <v>80</v>
      </c>
      <c r="B44" s="351">
        <v>170</v>
      </c>
      <c r="C44" s="351">
        <v>1650</v>
      </c>
      <c r="D44" s="351">
        <v>1525</v>
      </c>
      <c r="E44" s="351" t="s">
        <v>87</v>
      </c>
      <c r="F44" s="353"/>
      <c r="G44" s="364"/>
      <c r="H44" s="366"/>
      <c r="I44" s="364">
        <v>1.47</v>
      </c>
      <c r="J44" s="365">
        <f>(($D$6/50)^I44)*Outputs!J170</f>
        <v>2205</v>
      </c>
      <c r="K44" s="364">
        <v>1.44</v>
      </c>
      <c r="L44" s="365">
        <f>(($D$6/50)^K44)*Outputs!L170</f>
        <v>2387</v>
      </c>
      <c r="M44" s="364">
        <v>1.47</v>
      </c>
      <c r="N44" s="365">
        <f>(($D$6/50)^M44)*Outputs!N170</f>
        <v>2577</v>
      </c>
      <c r="O44" s="364">
        <v>1.44</v>
      </c>
      <c r="P44" s="365">
        <f>(($D$6/50)^O44)*Outputs!P170</f>
        <v>2828</v>
      </c>
      <c r="Q44" s="364">
        <v>1.43</v>
      </c>
      <c r="R44" s="365">
        <f>(($D$6/50)^Q44)*Outputs!R170</f>
        <v>3009</v>
      </c>
      <c r="S44" s="364">
        <v>1.54</v>
      </c>
      <c r="T44" s="365">
        <f>(($D$6/50)^S44)*Outputs!T170</f>
        <v>2023</v>
      </c>
      <c r="U44" s="364">
        <v>1.45</v>
      </c>
      <c r="V44" s="365">
        <f>(($D$6/50)^U44)*Outputs!V170</f>
        <v>2341</v>
      </c>
      <c r="W44" s="364">
        <v>1.43</v>
      </c>
      <c r="X44" s="365">
        <f>(($D$6/50)^W44)*Outputs!X170</f>
        <v>2531</v>
      </c>
      <c r="Y44" s="364">
        <v>1.47</v>
      </c>
      <c r="Z44" s="365">
        <f>(($D$6/50)^Y44)*Outputs!Z170</f>
        <v>2658</v>
      </c>
      <c r="AA44" s="364">
        <v>1.44</v>
      </c>
      <c r="AB44" s="365">
        <f>(($D$6/50)^AA44)*Outputs!AB170</f>
        <v>2918</v>
      </c>
      <c r="AC44" s="364">
        <v>1.43</v>
      </c>
      <c r="AD44" s="480">
        <f>(($D$6/50)^AC44)*Outputs!AD170</f>
        <v>3105</v>
      </c>
    </row>
    <row r="45" spans="1:30" x14ac:dyDescent="0.2">
      <c r="A45" s="351" t="s">
        <v>81</v>
      </c>
      <c r="B45" s="351">
        <v>220</v>
      </c>
      <c r="C45" s="351">
        <v>1650</v>
      </c>
      <c r="D45" s="351">
        <v>1525</v>
      </c>
      <c r="E45" s="351" t="s">
        <v>86</v>
      </c>
      <c r="F45" s="353"/>
      <c r="G45" s="364">
        <v>1.42</v>
      </c>
      <c r="H45" s="365">
        <f>(($D$6/50)^G45)*Outputs!H171</f>
        <v>2169</v>
      </c>
      <c r="I45" s="364">
        <v>1.34</v>
      </c>
      <c r="J45" s="365">
        <f>(($D$6/50)^I45)*Outputs!J171</f>
        <v>2508</v>
      </c>
      <c r="K45" s="364">
        <v>1.32</v>
      </c>
      <c r="L45" s="365">
        <f>(($D$6/50)^K45)*Outputs!L171</f>
        <v>2712</v>
      </c>
      <c r="M45" s="364">
        <v>1.35</v>
      </c>
      <c r="N45" s="365">
        <f>(($D$6/50)^M45)*Outputs!N171</f>
        <v>3017</v>
      </c>
      <c r="O45" s="364">
        <v>1.32</v>
      </c>
      <c r="P45" s="365">
        <f>(($D$6/50)^O45)*Outputs!P171</f>
        <v>3310</v>
      </c>
      <c r="Q45" s="364">
        <v>1.31</v>
      </c>
      <c r="R45" s="365">
        <f>(($D$6/50)^Q45)*Outputs!R171</f>
        <v>3520</v>
      </c>
      <c r="S45" s="364">
        <v>1.4</v>
      </c>
      <c r="T45" s="365">
        <f>(($D$6/50)^S45)*Outputs!T171</f>
        <v>2301</v>
      </c>
      <c r="U45" s="364">
        <v>1.33</v>
      </c>
      <c r="V45" s="365">
        <f>(($D$6/50)^U45)*Outputs!V171</f>
        <v>2662</v>
      </c>
      <c r="W45" s="364">
        <v>1.31</v>
      </c>
      <c r="X45" s="365">
        <f>(($D$6/50)^W45)*Outputs!X171</f>
        <v>2878</v>
      </c>
      <c r="Y45" s="364">
        <v>1.35</v>
      </c>
      <c r="Z45" s="365">
        <f>(($D$6/50)^Y45)*Outputs!Z171</f>
        <v>3111</v>
      </c>
      <c r="AA45" s="364">
        <v>1.32</v>
      </c>
      <c r="AB45" s="365">
        <f>(($D$6/50)^AA45)*Outputs!AB171</f>
        <v>3414</v>
      </c>
      <c r="AC45" s="364">
        <v>1.31</v>
      </c>
      <c r="AD45" s="480">
        <f>(($D$6/50)^AC45)*Outputs!AD171</f>
        <v>3631</v>
      </c>
    </row>
    <row r="46" spans="1:30" x14ac:dyDescent="0.2">
      <c r="A46" s="351" t="s">
        <v>82</v>
      </c>
      <c r="B46" s="351">
        <v>220</v>
      </c>
      <c r="C46" s="351">
        <v>1650</v>
      </c>
      <c r="D46" s="351">
        <v>1525</v>
      </c>
      <c r="E46" s="351" t="s">
        <v>87</v>
      </c>
      <c r="F46" s="353"/>
      <c r="G46" s="364"/>
      <c r="H46" s="366"/>
      <c r="I46" s="364">
        <v>1.47</v>
      </c>
      <c r="J46" s="365">
        <f>(($D$6/50)^I46)*Outputs!J172</f>
        <v>2695</v>
      </c>
      <c r="K46" s="364">
        <v>1.44</v>
      </c>
      <c r="L46" s="365">
        <f>(($D$6/50)^K46)*Outputs!L172</f>
        <v>2912</v>
      </c>
      <c r="M46" s="364">
        <v>1.48</v>
      </c>
      <c r="N46" s="365">
        <f>(($D$6/50)^M46)*Outputs!N172</f>
        <v>3419</v>
      </c>
      <c r="O46" s="364">
        <v>1.45</v>
      </c>
      <c r="P46" s="365">
        <f>(($D$6/50)^O46)*Outputs!P172</f>
        <v>3751</v>
      </c>
      <c r="Q46" s="364">
        <v>1.44</v>
      </c>
      <c r="R46" s="365">
        <f>(($D$6/50)^Q46)*Outputs!R172</f>
        <v>3988</v>
      </c>
      <c r="S46" s="364">
        <v>1.54</v>
      </c>
      <c r="T46" s="365">
        <f>(($D$6/50)^S46)*Outputs!T172</f>
        <v>2472</v>
      </c>
      <c r="U46" s="364">
        <v>1.46</v>
      </c>
      <c r="V46" s="365">
        <f>(($D$6/50)^U46)*Outputs!V172</f>
        <v>2860</v>
      </c>
      <c r="W46" s="364">
        <v>1.43</v>
      </c>
      <c r="X46" s="365">
        <f>(($D$6/50)^W46)*Outputs!X172</f>
        <v>3093</v>
      </c>
      <c r="Y46" s="364">
        <v>1.48</v>
      </c>
      <c r="Z46" s="365">
        <f>(($D$6/50)^Y46)*Outputs!Z172</f>
        <v>3524</v>
      </c>
      <c r="AA46" s="364">
        <v>1.45</v>
      </c>
      <c r="AB46" s="365">
        <f>(($D$6/50)^AA46)*Outputs!AB172</f>
        <v>3869</v>
      </c>
      <c r="AC46" s="364">
        <v>1.44</v>
      </c>
      <c r="AD46" s="480">
        <f>(($D$6/50)^AC46)*Outputs!AD172</f>
        <v>4114</v>
      </c>
    </row>
    <row r="47" spans="1:30" x14ac:dyDescent="0.2">
      <c r="A47" s="351" t="s">
        <v>77</v>
      </c>
      <c r="B47" s="351">
        <v>120</v>
      </c>
      <c r="C47" s="351">
        <v>1850</v>
      </c>
      <c r="D47" s="351">
        <v>1725</v>
      </c>
      <c r="E47" s="351" t="s">
        <v>86</v>
      </c>
      <c r="F47" s="353"/>
      <c r="G47" s="364">
        <v>1.45</v>
      </c>
      <c r="H47" s="365">
        <f>(($D$6/50)^G47)*Outputs!H173</f>
        <v>1303</v>
      </c>
      <c r="I47" s="364">
        <v>1.37</v>
      </c>
      <c r="J47" s="365">
        <f>(($D$6/50)^I47)*Outputs!J173</f>
        <v>1508</v>
      </c>
      <c r="K47" s="364">
        <v>1.34</v>
      </c>
      <c r="L47" s="365">
        <f>(($D$6/50)^K47)*Outputs!L173</f>
        <v>1630</v>
      </c>
      <c r="M47" s="364">
        <v>1.37</v>
      </c>
      <c r="N47" s="365">
        <f>(($D$6/50)^M47)*Outputs!N173</f>
        <v>1578</v>
      </c>
      <c r="O47" s="364">
        <v>1.34</v>
      </c>
      <c r="P47" s="365">
        <f>(($D$6/50)^O47)*Outputs!P173</f>
        <v>1731</v>
      </c>
      <c r="Q47" s="364">
        <v>1.33</v>
      </c>
      <c r="R47" s="365">
        <f>(($D$6/50)^Q47)*Outputs!R173</f>
        <v>1841</v>
      </c>
      <c r="S47" s="364">
        <v>1.43</v>
      </c>
      <c r="T47" s="365">
        <f>(($D$6/50)^S47)*Outputs!T173</f>
        <v>1383</v>
      </c>
      <c r="U47" s="364">
        <v>1.36</v>
      </c>
      <c r="V47" s="365">
        <f>(($D$6/50)^U47)*Outputs!V173</f>
        <v>1599</v>
      </c>
      <c r="W47" s="364">
        <v>1.33</v>
      </c>
      <c r="X47" s="365">
        <f>(($D$6/50)^W47)*Outputs!X173</f>
        <v>1729</v>
      </c>
      <c r="Y47" s="364">
        <v>1.37</v>
      </c>
      <c r="Z47" s="365">
        <f>(($D$6/50)^Y47)*Outputs!Z173</f>
        <v>1627</v>
      </c>
      <c r="AA47" s="364">
        <v>1.34</v>
      </c>
      <c r="AB47" s="365">
        <f>(($D$6/50)^AA47)*Outputs!AB173</f>
        <v>1786</v>
      </c>
      <c r="AC47" s="364">
        <v>1.32</v>
      </c>
      <c r="AD47" s="480">
        <f>(($D$6/50)^AC47)*Outputs!AD173</f>
        <v>1898</v>
      </c>
    </row>
    <row r="48" spans="1:30" x14ac:dyDescent="0.2">
      <c r="A48" s="351" t="s">
        <v>78</v>
      </c>
      <c r="B48" s="351">
        <v>120</v>
      </c>
      <c r="C48" s="351">
        <v>1850</v>
      </c>
      <c r="D48" s="351">
        <v>1725</v>
      </c>
      <c r="E48" s="351" t="s">
        <v>87</v>
      </c>
      <c r="F48" s="353"/>
      <c r="G48" s="364"/>
      <c r="H48" s="366"/>
      <c r="I48" s="364">
        <v>1.5</v>
      </c>
      <c r="J48" s="365">
        <f>(($D$6/50)^I48)*Outputs!J174</f>
        <v>1771</v>
      </c>
      <c r="K48" s="364">
        <v>1.47</v>
      </c>
      <c r="L48" s="365">
        <f>(($D$6/50)^K48)*Outputs!L174</f>
        <v>1914</v>
      </c>
      <c r="M48" s="364">
        <v>1.5</v>
      </c>
      <c r="N48" s="365">
        <f>(($D$6/50)^M48)*Outputs!N174</f>
        <v>1945</v>
      </c>
      <c r="O48" s="364">
        <v>1.47</v>
      </c>
      <c r="P48" s="365">
        <f>(($D$6/50)^O48)*Outputs!P174</f>
        <v>2135</v>
      </c>
      <c r="Q48" s="364">
        <v>1.46</v>
      </c>
      <c r="R48" s="365">
        <f>(($D$6/50)^Q48)*Outputs!R174</f>
        <v>2271</v>
      </c>
      <c r="S48" s="364">
        <v>1.57</v>
      </c>
      <c r="T48" s="365">
        <f>(($D$6/50)^S48)*Outputs!T174</f>
        <v>1623</v>
      </c>
      <c r="U48" s="364">
        <v>1.49</v>
      </c>
      <c r="V48" s="365">
        <f>(($D$6/50)^U48)*Outputs!V174</f>
        <v>1878</v>
      </c>
      <c r="W48" s="364">
        <v>1.46</v>
      </c>
      <c r="X48" s="365">
        <f>(($D$6/50)^W48)*Outputs!X174</f>
        <v>2032</v>
      </c>
      <c r="Y48" s="364">
        <v>1.5</v>
      </c>
      <c r="Z48" s="365">
        <f>(($D$6/50)^Y48)*Outputs!Z174</f>
        <v>2005</v>
      </c>
      <c r="AA48" s="364">
        <v>1.47</v>
      </c>
      <c r="AB48" s="365">
        <f>(($D$6/50)^AA48)*Outputs!AB174</f>
        <v>2204</v>
      </c>
      <c r="AC48" s="364">
        <v>1.46</v>
      </c>
      <c r="AD48" s="480">
        <f>(($D$6/50)^AC48)*Outputs!AD174</f>
        <v>2342</v>
      </c>
    </row>
    <row r="49" spans="1:30" x14ac:dyDescent="0.2">
      <c r="A49" s="351" t="s">
        <v>79</v>
      </c>
      <c r="B49" s="351">
        <v>170</v>
      </c>
      <c r="C49" s="351">
        <v>1850</v>
      </c>
      <c r="D49" s="351">
        <v>1725</v>
      </c>
      <c r="E49" s="351" t="s">
        <v>86</v>
      </c>
      <c r="F49" s="353"/>
      <c r="G49" s="364">
        <v>1.41</v>
      </c>
      <c r="H49" s="365">
        <f>(($D$6/50)^G49)*Outputs!H175</f>
        <v>1944</v>
      </c>
      <c r="I49" s="364">
        <v>1.34</v>
      </c>
      <c r="J49" s="365">
        <f>(($D$6/50)^I49)*Outputs!J175</f>
        <v>2254</v>
      </c>
      <c r="K49" s="364">
        <v>1.31</v>
      </c>
      <c r="L49" s="365">
        <f>(($D$6/50)^K49)*Outputs!L175</f>
        <v>2431</v>
      </c>
      <c r="M49" s="364">
        <v>1.34</v>
      </c>
      <c r="N49" s="365">
        <f>(($D$6/50)^M49)*Outputs!N175</f>
        <v>2496</v>
      </c>
      <c r="O49" s="364">
        <v>1.31</v>
      </c>
      <c r="P49" s="365">
        <f>(($D$6/50)^O49)*Outputs!P175</f>
        <v>2738</v>
      </c>
      <c r="Q49" s="364">
        <v>1.3</v>
      </c>
      <c r="R49" s="365">
        <f>(($D$6/50)^Q49)*Outputs!R175</f>
        <v>2912</v>
      </c>
      <c r="S49" s="364">
        <v>1.4</v>
      </c>
      <c r="T49" s="365">
        <f>(($D$6/50)^S49)*Outputs!T175</f>
        <v>2062</v>
      </c>
      <c r="U49" s="364">
        <v>1.33</v>
      </c>
      <c r="V49" s="365">
        <f>(($D$6/50)^U49)*Outputs!V175</f>
        <v>2385</v>
      </c>
      <c r="W49" s="364">
        <v>1.3</v>
      </c>
      <c r="X49" s="365">
        <f>(($D$6/50)^W49)*Outputs!X175</f>
        <v>2579</v>
      </c>
      <c r="Y49" s="364">
        <v>1.34</v>
      </c>
      <c r="Z49" s="365">
        <f>(($D$6/50)^Y49)*Outputs!Z175</f>
        <v>2574</v>
      </c>
      <c r="AA49" s="364">
        <v>1.31</v>
      </c>
      <c r="AB49" s="365">
        <f>(($D$6/50)^AA49)*Outputs!AB175</f>
        <v>2826</v>
      </c>
      <c r="AC49" s="364">
        <v>1.3</v>
      </c>
      <c r="AD49" s="480">
        <f>(($D$6/50)^AC49)*Outputs!AD175</f>
        <v>3005</v>
      </c>
    </row>
    <row r="50" spans="1:30" x14ac:dyDescent="0.2">
      <c r="A50" s="351" t="s">
        <v>80</v>
      </c>
      <c r="B50" s="351">
        <v>170</v>
      </c>
      <c r="C50" s="351">
        <v>1850</v>
      </c>
      <c r="D50" s="351">
        <v>1725</v>
      </c>
      <c r="E50" s="351" t="s">
        <v>87</v>
      </c>
      <c r="F50" s="353"/>
      <c r="G50" s="364"/>
      <c r="H50" s="366"/>
      <c r="I50" s="364">
        <v>1.47</v>
      </c>
      <c r="J50" s="365">
        <f>(($D$6/50)^I50)*Outputs!J176</f>
        <v>2514</v>
      </c>
      <c r="K50" s="364">
        <v>1.44</v>
      </c>
      <c r="L50" s="365">
        <f>(($D$6/50)^K50)*Outputs!L176</f>
        <v>2722</v>
      </c>
      <c r="M50" s="364">
        <v>1.47</v>
      </c>
      <c r="N50" s="365">
        <f>(($D$6/50)^M50)*Outputs!N176</f>
        <v>2939</v>
      </c>
      <c r="O50" s="364">
        <v>1.44</v>
      </c>
      <c r="P50" s="365">
        <f>(($D$6/50)^O50)*Outputs!P176</f>
        <v>3225</v>
      </c>
      <c r="Q50" s="364">
        <v>1.43</v>
      </c>
      <c r="R50" s="365">
        <f>(($D$6/50)^Q50)*Outputs!R176</f>
        <v>3432</v>
      </c>
      <c r="S50" s="364">
        <v>1.54</v>
      </c>
      <c r="T50" s="365">
        <f>(($D$6/50)^S50)*Outputs!T176</f>
        <v>2307</v>
      </c>
      <c r="U50" s="364">
        <v>1.45</v>
      </c>
      <c r="V50" s="365">
        <f>(($D$6/50)^U50)*Outputs!V176</f>
        <v>2670</v>
      </c>
      <c r="W50" s="364">
        <v>1.43</v>
      </c>
      <c r="X50" s="365">
        <f>(($D$6/50)^W50)*Outputs!X176</f>
        <v>2886</v>
      </c>
      <c r="Y50" s="364">
        <v>1.47</v>
      </c>
      <c r="Z50" s="365">
        <f>(($D$6/50)^Y50)*Outputs!Z176</f>
        <v>3031</v>
      </c>
      <c r="AA50" s="364">
        <v>1.44</v>
      </c>
      <c r="AB50" s="365">
        <f>(($D$6/50)^AA50)*Outputs!AB176</f>
        <v>3328</v>
      </c>
      <c r="AC50" s="364">
        <v>1.43</v>
      </c>
      <c r="AD50" s="480">
        <f>(($D$6/50)^AC50)*Outputs!AD176</f>
        <v>3541</v>
      </c>
    </row>
    <row r="51" spans="1:30" x14ac:dyDescent="0.2">
      <c r="A51" s="351" t="s">
        <v>81</v>
      </c>
      <c r="B51" s="351">
        <v>220</v>
      </c>
      <c r="C51" s="351">
        <v>1850</v>
      </c>
      <c r="D51" s="351">
        <v>1725</v>
      </c>
      <c r="E51" s="351" t="s">
        <v>86</v>
      </c>
      <c r="F51" s="353"/>
      <c r="G51" s="364">
        <v>1.42</v>
      </c>
      <c r="H51" s="365">
        <f>(($D$6/50)^G51)*Outputs!H177</f>
        <v>2473</v>
      </c>
      <c r="I51" s="364">
        <v>1.34</v>
      </c>
      <c r="J51" s="365">
        <f>(($D$6/50)^I51)*Outputs!J177</f>
        <v>2860</v>
      </c>
      <c r="K51" s="364">
        <v>1.32</v>
      </c>
      <c r="L51" s="365">
        <f>(($D$6/50)^K51)*Outputs!L177</f>
        <v>3092</v>
      </c>
      <c r="M51" s="364">
        <v>1.35</v>
      </c>
      <c r="N51" s="365">
        <f>(($D$6/50)^M51)*Outputs!N177</f>
        <v>3440</v>
      </c>
      <c r="O51" s="364">
        <v>1.32</v>
      </c>
      <c r="P51" s="365">
        <f>(($D$6/50)^O51)*Outputs!P177</f>
        <v>3775</v>
      </c>
      <c r="Q51" s="364">
        <v>1.31</v>
      </c>
      <c r="R51" s="365">
        <f>(($D$6/50)^Q51)*Outputs!R177</f>
        <v>4014</v>
      </c>
      <c r="S51" s="364">
        <v>1.4</v>
      </c>
      <c r="T51" s="365">
        <f>(($D$6/50)^S51)*Outputs!T177</f>
        <v>2624</v>
      </c>
      <c r="U51" s="364">
        <v>1.33</v>
      </c>
      <c r="V51" s="365">
        <f>(($D$6/50)^U51)*Outputs!V177</f>
        <v>3036</v>
      </c>
      <c r="W51" s="364">
        <v>1.31</v>
      </c>
      <c r="X51" s="365">
        <f>(($D$6/50)^W51)*Outputs!X177</f>
        <v>3282</v>
      </c>
      <c r="Y51" s="364">
        <v>1.35</v>
      </c>
      <c r="Z51" s="365">
        <f>(($D$6/50)^Y51)*Outputs!Z177</f>
        <v>3547</v>
      </c>
      <c r="AA51" s="364">
        <v>1.32</v>
      </c>
      <c r="AB51" s="365">
        <f>(($D$6/50)^AA51)*Outputs!AB177</f>
        <v>3894</v>
      </c>
      <c r="AC51" s="364">
        <v>1.31</v>
      </c>
      <c r="AD51" s="480">
        <f>(($D$6/50)^AC51)*Outputs!AD177</f>
        <v>4141</v>
      </c>
    </row>
    <row r="52" spans="1:30" x14ac:dyDescent="0.2">
      <c r="A52" s="351" t="s">
        <v>82</v>
      </c>
      <c r="B52" s="351">
        <v>220</v>
      </c>
      <c r="C52" s="351">
        <v>1850</v>
      </c>
      <c r="D52" s="351">
        <v>1725</v>
      </c>
      <c r="E52" s="351" t="s">
        <v>87</v>
      </c>
      <c r="F52" s="353"/>
      <c r="G52" s="364"/>
      <c r="H52" s="366"/>
      <c r="I52" s="364">
        <v>1.47</v>
      </c>
      <c r="J52" s="365">
        <f>(($D$6/50)^I52)*Outputs!J178</f>
        <v>3073</v>
      </c>
      <c r="K52" s="364">
        <v>1.44</v>
      </c>
      <c r="L52" s="365">
        <f>(($D$6/50)^K52)*Outputs!L178</f>
        <v>3321</v>
      </c>
      <c r="M52" s="364">
        <v>1.48</v>
      </c>
      <c r="N52" s="365">
        <f>(($D$6/50)^M52)*Outputs!N178</f>
        <v>3898</v>
      </c>
      <c r="O52" s="364">
        <v>1.45</v>
      </c>
      <c r="P52" s="365">
        <f>(($D$6/50)^O52)*Outputs!P178</f>
        <v>4278</v>
      </c>
      <c r="Q52" s="364">
        <v>1.44</v>
      </c>
      <c r="R52" s="365">
        <f>(($D$6/50)^Q52)*Outputs!R178</f>
        <v>4548</v>
      </c>
      <c r="S52" s="364">
        <v>1.54</v>
      </c>
      <c r="T52" s="365">
        <f>(($D$6/50)^S52)*Outputs!T178</f>
        <v>2819</v>
      </c>
      <c r="U52" s="364">
        <v>1.46</v>
      </c>
      <c r="V52" s="365">
        <f>(($D$6/50)^U52)*Outputs!V178</f>
        <v>3261</v>
      </c>
      <c r="W52" s="364">
        <v>1.43</v>
      </c>
      <c r="X52" s="365">
        <f>(($D$6/50)^W52)*Outputs!X178</f>
        <v>3527</v>
      </c>
      <c r="Y52" s="364">
        <v>1.48</v>
      </c>
      <c r="Z52" s="365">
        <f>(($D$6/50)^Y52)*Outputs!Z178</f>
        <v>4019</v>
      </c>
      <c r="AA52" s="364">
        <v>1.45</v>
      </c>
      <c r="AB52" s="365">
        <f>(($D$6/50)^AA52)*Outputs!AB178</f>
        <v>4412</v>
      </c>
      <c r="AC52" s="364">
        <v>1.44</v>
      </c>
      <c r="AD52" s="480">
        <f>(($D$6/50)^AC52)*Outputs!AD178</f>
        <v>4691</v>
      </c>
    </row>
    <row r="53" spans="1:30" x14ac:dyDescent="0.2">
      <c r="A53" s="351" t="s">
        <v>77</v>
      </c>
      <c r="B53" s="351">
        <v>120</v>
      </c>
      <c r="C53" s="351">
        <v>2050</v>
      </c>
      <c r="D53" s="351">
        <v>1925</v>
      </c>
      <c r="E53" s="351" t="s">
        <v>86</v>
      </c>
      <c r="F53" s="353"/>
      <c r="G53" s="364">
        <v>1.45</v>
      </c>
      <c r="H53" s="365">
        <f>(($D$6/50)^G53)*Outputs!H179</f>
        <v>1464</v>
      </c>
      <c r="I53" s="364">
        <v>1.37</v>
      </c>
      <c r="J53" s="365">
        <f>(($D$6/50)^I53)*Outputs!J179</f>
        <v>1694</v>
      </c>
      <c r="K53" s="364">
        <v>1.34</v>
      </c>
      <c r="L53" s="365">
        <f>(($D$6/50)^K53)*Outputs!L179</f>
        <v>1830</v>
      </c>
      <c r="M53" s="364">
        <v>1.37</v>
      </c>
      <c r="N53" s="365">
        <f>(($D$6/50)^M53)*Outputs!N179</f>
        <v>1772</v>
      </c>
      <c r="O53" s="364">
        <v>1.34</v>
      </c>
      <c r="P53" s="365">
        <f>(($D$6/50)^O53)*Outputs!P179</f>
        <v>1944</v>
      </c>
      <c r="Q53" s="364">
        <v>1.33</v>
      </c>
      <c r="R53" s="365">
        <f>(($D$6/50)^Q53)*Outputs!R179</f>
        <v>2068</v>
      </c>
      <c r="S53" s="364">
        <v>1.43</v>
      </c>
      <c r="T53" s="365">
        <f>(($D$6/50)^S53)*Outputs!T179</f>
        <v>1553</v>
      </c>
      <c r="U53" s="364">
        <v>1.36</v>
      </c>
      <c r="V53" s="365">
        <f>(($D$6/50)^U53)*Outputs!V179</f>
        <v>1796</v>
      </c>
      <c r="W53" s="364">
        <v>1.33</v>
      </c>
      <c r="X53" s="365">
        <f>(($D$6/50)^W53)*Outputs!X179</f>
        <v>1942</v>
      </c>
      <c r="Y53" s="364">
        <v>1.37</v>
      </c>
      <c r="Z53" s="365">
        <f>(($D$6/50)^Y53)*Outputs!Z179</f>
        <v>1827</v>
      </c>
      <c r="AA53" s="364">
        <v>1.34</v>
      </c>
      <c r="AB53" s="365">
        <f>(($D$6/50)^AA53)*Outputs!AB179</f>
        <v>2006</v>
      </c>
      <c r="AC53" s="364">
        <v>1.32</v>
      </c>
      <c r="AD53" s="480">
        <f>(($D$6/50)^AC53)*Outputs!AD179</f>
        <v>2132</v>
      </c>
    </row>
    <row r="54" spans="1:30" x14ac:dyDescent="0.2">
      <c r="A54" s="351" t="s">
        <v>78</v>
      </c>
      <c r="B54" s="351">
        <v>120</v>
      </c>
      <c r="C54" s="351">
        <v>2050</v>
      </c>
      <c r="D54" s="351">
        <v>1925</v>
      </c>
      <c r="E54" s="351" t="s">
        <v>87</v>
      </c>
      <c r="F54" s="353"/>
      <c r="G54" s="364"/>
      <c r="H54" s="366"/>
      <c r="I54" s="364">
        <v>1.5</v>
      </c>
      <c r="J54" s="365">
        <f>(($D$6/50)^I54)*Outputs!J180</f>
        <v>1989</v>
      </c>
      <c r="K54" s="364">
        <v>1.47</v>
      </c>
      <c r="L54" s="365">
        <f>(($D$6/50)^K54)*Outputs!L180</f>
        <v>2150</v>
      </c>
      <c r="M54" s="364">
        <v>1.5</v>
      </c>
      <c r="N54" s="365">
        <f>(($D$6/50)^M54)*Outputs!N180</f>
        <v>2185</v>
      </c>
      <c r="O54" s="364">
        <v>1.47</v>
      </c>
      <c r="P54" s="365">
        <f>(($D$6/50)^O54)*Outputs!P180</f>
        <v>2398</v>
      </c>
      <c r="Q54" s="364">
        <v>1.46</v>
      </c>
      <c r="R54" s="365">
        <f>(($D$6/50)^Q54)*Outputs!R180</f>
        <v>2550</v>
      </c>
      <c r="S54" s="364">
        <v>1.57</v>
      </c>
      <c r="T54" s="365">
        <f>(($D$6/50)^S54)*Outputs!T180</f>
        <v>1823</v>
      </c>
      <c r="U54" s="364">
        <v>1.49</v>
      </c>
      <c r="V54" s="365">
        <f>(($D$6/50)^U54)*Outputs!V180</f>
        <v>2109</v>
      </c>
      <c r="W54" s="364">
        <v>1.46</v>
      </c>
      <c r="X54" s="365">
        <f>(($D$6/50)^W54)*Outputs!X180</f>
        <v>2282</v>
      </c>
      <c r="Y54" s="364">
        <v>1.5</v>
      </c>
      <c r="Z54" s="365">
        <f>(($D$6/50)^Y54)*Outputs!Z180</f>
        <v>2252</v>
      </c>
      <c r="AA54" s="364">
        <v>1.47</v>
      </c>
      <c r="AB54" s="365">
        <f>(($D$6/50)^AA54)*Outputs!AB180</f>
        <v>2475</v>
      </c>
      <c r="AC54" s="364">
        <v>1.46</v>
      </c>
      <c r="AD54" s="480">
        <f>(($D$6/50)^AC54)*Outputs!AD180</f>
        <v>2630</v>
      </c>
    </row>
    <row r="55" spans="1:30" x14ac:dyDescent="0.2">
      <c r="A55" s="351" t="s">
        <v>79</v>
      </c>
      <c r="B55" s="351">
        <v>170</v>
      </c>
      <c r="C55" s="351">
        <v>2050</v>
      </c>
      <c r="D55" s="351">
        <v>1925</v>
      </c>
      <c r="E55" s="351" t="s">
        <v>86</v>
      </c>
      <c r="F55" s="353"/>
      <c r="G55" s="364">
        <v>1.41</v>
      </c>
      <c r="H55" s="365">
        <f>(($D$6/50)^G55)*Outputs!H181</f>
        <v>2183</v>
      </c>
      <c r="I55" s="364">
        <v>1.34</v>
      </c>
      <c r="J55" s="365">
        <f>(($D$6/50)^I55)*Outputs!J181</f>
        <v>2531</v>
      </c>
      <c r="K55" s="364">
        <v>1.31</v>
      </c>
      <c r="L55" s="365">
        <f>(($D$6/50)^K55)*Outputs!L181</f>
        <v>2730</v>
      </c>
      <c r="M55" s="364">
        <v>1.34</v>
      </c>
      <c r="N55" s="365">
        <f>(($D$6/50)^M55)*Outputs!N181</f>
        <v>2803</v>
      </c>
      <c r="O55" s="364">
        <v>1.31</v>
      </c>
      <c r="P55" s="365">
        <f>(($D$6/50)^O55)*Outputs!P181</f>
        <v>3075</v>
      </c>
      <c r="Q55" s="364">
        <v>1.3</v>
      </c>
      <c r="R55" s="365">
        <f>(($D$6/50)^Q55)*Outputs!R181</f>
        <v>3270</v>
      </c>
      <c r="S55" s="364">
        <v>1.4</v>
      </c>
      <c r="T55" s="365">
        <f>(($D$6/50)^S55)*Outputs!T181</f>
        <v>2316</v>
      </c>
      <c r="U55" s="364">
        <v>1.33</v>
      </c>
      <c r="V55" s="365">
        <f>(($D$6/50)^U55)*Outputs!V181</f>
        <v>2679</v>
      </c>
      <c r="W55" s="364">
        <v>1.3</v>
      </c>
      <c r="X55" s="365">
        <f>(($D$6/50)^W55)*Outputs!X181</f>
        <v>2896</v>
      </c>
      <c r="Y55" s="364">
        <v>1.34</v>
      </c>
      <c r="Z55" s="365">
        <f>(($D$6/50)^Y55)*Outputs!Z181</f>
        <v>2891</v>
      </c>
      <c r="AA55" s="364">
        <v>1.31</v>
      </c>
      <c r="AB55" s="365">
        <f>(($D$6/50)^AA55)*Outputs!AB181</f>
        <v>3174</v>
      </c>
      <c r="AC55" s="364">
        <v>1.3</v>
      </c>
      <c r="AD55" s="480">
        <f>(($D$6/50)^AC55)*Outputs!AD181</f>
        <v>3374</v>
      </c>
    </row>
    <row r="56" spans="1:30" x14ac:dyDescent="0.2">
      <c r="A56" s="351" t="s">
        <v>80</v>
      </c>
      <c r="B56" s="351">
        <v>170</v>
      </c>
      <c r="C56" s="351">
        <v>2050</v>
      </c>
      <c r="D56" s="351">
        <v>1925</v>
      </c>
      <c r="E56" s="351" t="s">
        <v>87</v>
      </c>
      <c r="F56" s="353"/>
      <c r="G56" s="364"/>
      <c r="H56" s="366"/>
      <c r="I56" s="364">
        <v>1.47</v>
      </c>
      <c r="J56" s="365">
        <f>(($D$6/50)^I56)*Outputs!J182</f>
        <v>2824</v>
      </c>
      <c r="K56" s="364">
        <v>1.44</v>
      </c>
      <c r="L56" s="365">
        <f>(($D$6/50)^K56)*Outputs!L182</f>
        <v>3057</v>
      </c>
      <c r="M56" s="364">
        <v>1.47</v>
      </c>
      <c r="N56" s="365">
        <f>(($D$6/50)^M56)*Outputs!N182</f>
        <v>3301</v>
      </c>
      <c r="O56" s="364">
        <v>1.44</v>
      </c>
      <c r="P56" s="365">
        <f>(($D$6/50)^O56)*Outputs!P182</f>
        <v>3622</v>
      </c>
      <c r="Q56" s="364">
        <v>1.43</v>
      </c>
      <c r="R56" s="365">
        <f>(($D$6/50)^Q56)*Outputs!R182</f>
        <v>3854</v>
      </c>
      <c r="S56" s="364">
        <v>1.54</v>
      </c>
      <c r="T56" s="365">
        <f>(($D$6/50)^S56)*Outputs!T182</f>
        <v>2591</v>
      </c>
      <c r="U56" s="364">
        <v>1.45</v>
      </c>
      <c r="V56" s="365">
        <f>(($D$6/50)^U56)*Outputs!V182</f>
        <v>2998</v>
      </c>
      <c r="W56" s="364">
        <v>1.43</v>
      </c>
      <c r="X56" s="365">
        <f>(($D$6/50)^W56)*Outputs!X182</f>
        <v>3242</v>
      </c>
      <c r="Y56" s="364">
        <v>1.47</v>
      </c>
      <c r="Z56" s="365">
        <f>(($D$6/50)^Y56)*Outputs!Z182</f>
        <v>3404</v>
      </c>
      <c r="AA56" s="364">
        <v>1.44</v>
      </c>
      <c r="AB56" s="365">
        <f>(($D$6/50)^AA56)*Outputs!AB182</f>
        <v>3738</v>
      </c>
      <c r="AC56" s="364">
        <v>1.43</v>
      </c>
      <c r="AD56" s="480">
        <f>(($D$6/50)^AC56)*Outputs!AD182</f>
        <v>3977</v>
      </c>
    </row>
    <row r="57" spans="1:30" x14ac:dyDescent="0.2">
      <c r="A57" s="351" t="s">
        <v>81</v>
      </c>
      <c r="B57" s="351">
        <v>220</v>
      </c>
      <c r="C57" s="351">
        <v>2050</v>
      </c>
      <c r="D57" s="351">
        <v>1925</v>
      </c>
      <c r="E57" s="351" t="s">
        <v>86</v>
      </c>
      <c r="F57" s="353"/>
      <c r="G57" s="364">
        <v>1.42</v>
      </c>
      <c r="H57" s="365">
        <f>(($D$6/50)^G57)*Outputs!H183</f>
        <v>2778</v>
      </c>
      <c r="I57" s="364">
        <v>1.34</v>
      </c>
      <c r="J57" s="365">
        <f>(($D$6/50)^I57)*Outputs!J183</f>
        <v>3212</v>
      </c>
      <c r="K57" s="364">
        <v>1.32</v>
      </c>
      <c r="L57" s="365">
        <f>(($D$6/50)^K57)*Outputs!L183</f>
        <v>3473</v>
      </c>
      <c r="M57" s="364">
        <v>1.35</v>
      </c>
      <c r="N57" s="365">
        <f>(($D$6/50)^M57)*Outputs!N183</f>
        <v>3864</v>
      </c>
      <c r="O57" s="364">
        <v>1.32</v>
      </c>
      <c r="P57" s="365">
        <f>(($D$6/50)^O57)*Outputs!P183</f>
        <v>4239</v>
      </c>
      <c r="Q57" s="364">
        <v>1.31</v>
      </c>
      <c r="R57" s="365">
        <f>(($D$6/50)^Q57)*Outputs!R183</f>
        <v>4508</v>
      </c>
      <c r="S57" s="364">
        <v>1.4</v>
      </c>
      <c r="T57" s="365">
        <f>(($D$6/50)^S57)*Outputs!T183</f>
        <v>2947</v>
      </c>
      <c r="U57" s="364">
        <v>1.33</v>
      </c>
      <c r="V57" s="365">
        <f>(($D$6/50)^U57)*Outputs!V183</f>
        <v>3409</v>
      </c>
      <c r="W57" s="364">
        <v>1.31</v>
      </c>
      <c r="X57" s="365">
        <f>(($D$6/50)^W57)*Outputs!X183</f>
        <v>3686</v>
      </c>
      <c r="Y57" s="364">
        <v>1.35</v>
      </c>
      <c r="Z57" s="365">
        <f>(($D$6/50)^Y57)*Outputs!Z183</f>
        <v>3984</v>
      </c>
      <c r="AA57" s="364">
        <v>1.32</v>
      </c>
      <c r="AB57" s="365">
        <f>(($D$6/50)^AA57)*Outputs!AB183</f>
        <v>4373</v>
      </c>
      <c r="AC57" s="364">
        <v>1.31</v>
      </c>
      <c r="AD57" s="480">
        <f>(($D$6/50)^AC57)*Outputs!AD183</f>
        <v>4650</v>
      </c>
    </row>
    <row r="58" spans="1:30" ht="15" thickBot="1" x14ac:dyDescent="0.25">
      <c r="A58" s="354" t="s">
        <v>82</v>
      </c>
      <c r="B58" s="354">
        <v>220</v>
      </c>
      <c r="C58" s="354">
        <v>2050</v>
      </c>
      <c r="D58" s="354">
        <v>1925</v>
      </c>
      <c r="E58" s="354" t="s">
        <v>87</v>
      </c>
      <c r="F58" s="356"/>
      <c r="G58" s="367"/>
      <c r="H58" s="368"/>
      <c r="I58" s="367">
        <v>1.47</v>
      </c>
      <c r="J58" s="369">
        <f>(($D$6/50)^I58)*Outputs!J184</f>
        <v>3451</v>
      </c>
      <c r="K58" s="367">
        <v>1.44</v>
      </c>
      <c r="L58" s="369">
        <f>(($D$6/50)^K58)*Outputs!L184</f>
        <v>3730</v>
      </c>
      <c r="M58" s="367">
        <v>1.48</v>
      </c>
      <c r="N58" s="369">
        <f>(($D$6/50)^M58)*Outputs!N184</f>
        <v>4378</v>
      </c>
      <c r="O58" s="367">
        <v>1.45</v>
      </c>
      <c r="P58" s="369">
        <f>(($D$6/50)^O58)*Outputs!P184</f>
        <v>4804</v>
      </c>
      <c r="Q58" s="367">
        <v>1.44</v>
      </c>
      <c r="R58" s="369">
        <f>(($D$6/50)^Q58)*Outputs!R184</f>
        <v>5107</v>
      </c>
      <c r="S58" s="367">
        <v>1.54</v>
      </c>
      <c r="T58" s="369">
        <f>(($D$6/50)^S58)*Outputs!T184</f>
        <v>3166</v>
      </c>
      <c r="U58" s="367">
        <v>1.46</v>
      </c>
      <c r="V58" s="369">
        <f>(($D$6/50)^U58)*Outputs!V184</f>
        <v>3663</v>
      </c>
      <c r="W58" s="367">
        <v>1.43</v>
      </c>
      <c r="X58" s="369">
        <f>(($D$6/50)^W58)*Outputs!X184</f>
        <v>3961</v>
      </c>
      <c r="Y58" s="367">
        <v>1.48</v>
      </c>
      <c r="Z58" s="369">
        <f>(($D$6/50)^Y58)*Outputs!Z184</f>
        <v>4513</v>
      </c>
      <c r="AA58" s="367">
        <v>1.45</v>
      </c>
      <c r="AB58" s="369">
        <f>(($D$6/50)^AA58)*Outputs!AB184</f>
        <v>4955</v>
      </c>
      <c r="AC58" s="367">
        <v>1.44</v>
      </c>
      <c r="AD58" s="481">
        <f>(($D$6/50)^AC58)*Outputs!AD184</f>
        <v>5269</v>
      </c>
    </row>
  </sheetData>
  <sheetProtection algorithmName="SHA-512" hashValue="p5TVfBhLbUTiT/PSBK6A/6hmcg+6cixoKQJETOqJ3kpCCtjVBkrhAdY366Wypqvz7fNe35lI+/IC2FBJpt/XvQ==" saltValue="jj7k7aoxdKYG4LqstVmIHw==" spinCount="100000" sheet="1" objects="1" scenarios="1"/>
  <mergeCells count="5">
    <mergeCell ref="G9:L9"/>
    <mergeCell ref="M9:R9"/>
    <mergeCell ref="S9:X9"/>
    <mergeCell ref="Y9:AD9"/>
    <mergeCell ref="J3:O3"/>
  </mergeCells>
  <conditionalFormatting sqref="H11:H58 AD11:AD58">
    <cfRule type="cellIs" dxfId="47" priority="105" operator="greaterThan">
      <formula>$D$8</formula>
    </cfRule>
  </conditionalFormatting>
  <conditionalFormatting sqref="J11:J58">
    <cfRule type="cellIs" dxfId="46" priority="64" operator="greaterThan">
      <formula>$D$8</formula>
    </cfRule>
  </conditionalFormatting>
  <conditionalFormatting sqref="K5:O5">
    <cfRule type="cellIs" dxfId="45" priority="3" operator="greaterThanOrEqual">
      <formula>$D$8</formula>
    </cfRule>
  </conditionalFormatting>
  <conditionalFormatting sqref="L11:L58">
    <cfRule type="cellIs" dxfId="44" priority="31" operator="greaterThan">
      <formula>$D$8</formula>
    </cfRule>
  </conditionalFormatting>
  <conditionalFormatting sqref="M11:M58">
    <cfRule type="cellIs" dxfId="43" priority="93" operator="greaterThan">
      <formula>$D$8</formula>
    </cfRule>
  </conditionalFormatting>
  <conditionalFormatting sqref="N11:N58">
    <cfRule type="cellIs" dxfId="42" priority="28" operator="greaterThan">
      <formula>$D$8</formula>
    </cfRule>
  </conditionalFormatting>
  <conditionalFormatting sqref="O11:O58">
    <cfRule type="cellIs" dxfId="41" priority="91" operator="greaterThan">
      <formula>$D$8</formula>
    </cfRule>
  </conditionalFormatting>
  <conditionalFormatting sqref="P11:P58">
    <cfRule type="cellIs" dxfId="40" priority="25" operator="greaterThan">
      <formula>$D$8</formula>
    </cfRule>
  </conditionalFormatting>
  <conditionalFormatting sqref="Q11:Q58">
    <cfRule type="cellIs" dxfId="39" priority="89" operator="greaterThan">
      <formula>$D$8</formula>
    </cfRule>
  </conditionalFormatting>
  <conditionalFormatting sqref="R11:R58">
    <cfRule type="cellIs" dxfId="38" priority="22" operator="greaterThan">
      <formula>$D$8</formula>
    </cfRule>
  </conditionalFormatting>
  <conditionalFormatting sqref="S11:S58">
    <cfRule type="cellIs" dxfId="37" priority="87" operator="greaterThan">
      <formula>$D$8</formula>
    </cfRule>
  </conditionalFormatting>
  <conditionalFormatting sqref="T11:T58">
    <cfRule type="cellIs" dxfId="36" priority="19" operator="greaterThan">
      <formula>$D$8</formula>
    </cfRule>
  </conditionalFormatting>
  <conditionalFormatting sqref="U11:U58">
    <cfRule type="cellIs" dxfId="35" priority="85" operator="greaterThan">
      <formula>$D$8</formula>
    </cfRule>
  </conditionalFormatting>
  <conditionalFormatting sqref="V11:V58">
    <cfRule type="cellIs" dxfId="34" priority="16" operator="greaterThan">
      <formula>$D$8</formula>
    </cfRule>
  </conditionalFormatting>
  <conditionalFormatting sqref="W11:W58">
    <cfRule type="cellIs" dxfId="33" priority="83" operator="greaterThan">
      <formula>$D$8</formula>
    </cfRule>
  </conditionalFormatting>
  <conditionalFormatting sqref="X11:X58">
    <cfRule type="cellIs" dxfId="32" priority="13" operator="greaterThan">
      <formula>$D$8</formula>
    </cfRule>
  </conditionalFormatting>
  <conditionalFormatting sqref="Y11:Y58">
    <cfRule type="cellIs" dxfId="31" priority="81" operator="greaterThan">
      <formula>$D$8</formula>
    </cfRule>
  </conditionalFormatting>
  <conditionalFormatting sqref="Z11:Z58">
    <cfRule type="cellIs" dxfId="30" priority="10" operator="greaterThan">
      <formula>$D$8</formula>
    </cfRule>
  </conditionalFormatting>
  <conditionalFormatting sqref="AA11:AA58">
    <cfRule type="cellIs" dxfId="29" priority="79" operator="greaterThan">
      <formula>$D$8</formula>
    </cfRule>
  </conditionalFormatting>
  <conditionalFormatting sqref="AB11:AB58">
    <cfRule type="cellIs" dxfId="28" priority="7" operator="greaterThan">
      <formula>$D$8</formula>
    </cfRule>
  </conditionalFormatting>
  <conditionalFormatting sqref="AC11:AC58">
    <cfRule type="cellIs" dxfId="27" priority="77" operator="greaterThan">
      <formula>$D$8</formula>
    </cfRule>
  </conditionalFormatting>
  <conditionalFormatting sqref="AD11">
    <cfRule type="cellIs" dxfId="26" priority="4" operator="greaterThanOrEqual">
      <formula>$D$8</formula>
    </cfRule>
  </conditionalFormatting>
  <dataValidations count="2">
    <dataValidation type="custom" allowBlank="1" showInputMessage="1" showErrorMessage="1" errorTitle="Return Cannot Exceed Flow" error="Return Temp can not be higher than Flow Temp" sqref="D4" xr:uid="{3A314AE6-39DE-4805-A4A8-E315CD04E63C}">
      <formula1>D4&lt;D3</formula1>
    </dataValidation>
    <dataValidation type="custom" allowBlank="1" showInputMessage="1" showErrorMessage="1" errorTitle="Error" error="Flow Temp Too High" sqref="D3" xr:uid="{84394573-1B2D-476E-835F-55077E1FD712}">
      <formula1>D3&lt;82.1</formula1>
    </dataValidation>
  </dataValidations>
  <hyperlinks>
    <hyperlink ref="S4" r:id="rId1" xr:uid="{42A7503B-61B5-4951-BC30-353BC07A2BE5}"/>
    <hyperlink ref="S5" r:id="rId2" xr:uid="{C9FA98DC-952A-47FA-8492-F71298843A6F}"/>
    <hyperlink ref="W3:Y3" location="Home!A1" display="Home" xr:uid="{8113E0C8-ADD0-44E4-8F56-3319AA7C5020}"/>
    <hyperlink ref="W5:Y5" location="Valves!Print_Area" display="Valves" xr:uid="{DC54EE72-47D9-4F2E-A3E0-D06181FE91B3}"/>
    <hyperlink ref="W4:Y4" r:id="rId3" display="Product Webpage" xr:uid="{74A79556-0D3A-4516-B0B6-DEC5EB8E8403}"/>
  </hyperlinks>
  <pageMargins left="0.7" right="0.7" top="0.75" bottom="0.75" header="0.3" footer="0.3"/>
  <pageSetup paperSize="9" scale="55" orientation="landscape" r:id="rId4"/>
  <ignoredErrors>
    <ignoredError sqref="D6" unlockedFormula="1"/>
  </ignoredErrors>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03462-ACAA-43B3-A2ED-2B2A46F88387}">
  <dimension ref="A1:AF27"/>
  <sheetViews>
    <sheetView showGridLines="0" zoomScale="85" zoomScaleNormal="85" workbookViewId="0">
      <pane xSplit="5" ySplit="11" topLeftCell="F12" activePane="bottomRight" state="frozen"/>
      <selection activeCell="F31" sqref="F31"/>
      <selection pane="topRight" activeCell="F31" sqref="F31"/>
      <selection pane="bottomLeft" activeCell="F31" sqref="F31"/>
      <selection pane="bottomRight" activeCell="O22" sqref="O22"/>
    </sheetView>
  </sheetViews>
  <sheetFormatPr defaultRowHeight="14.25" x14ac:dyDescent="0.2"/>
  <cols>
    <col min="1" max="1" width="9.140625" style="168"/>
    <col min="2" max="2" width="9.85546875" style="168" customWidth="1"/>
    <col min="3" max="3" width="11" style="168" customWidth="1"/>
    <col min="4" max="4" width="17" style="168" bestFit="1" customWidth="1"/>
    <col min="5" max="5" width="9.85546875" style="192" customWidth="1"/>
    <col min="6" max="7" width="7.28515625" style="192" customWidth="1"/>
    <col min="8" max="8" width="8.28515625" style="192" customWidth="1"/>
    <col min="9" max="32" width="7.28515625" style="192" customWidth="1"/>
    <col min="33" max="16384" width="9.140625" style="168"/>
  </cols>
  <sheetData>
    <row r="1" spans="1:32" ht="46.5" customHeight="1" thickBot="1" x14ac:dyDescent="0.25">
      <c r="A1" s="265" t="s">
        <v>59</v>
      </c>
    </row>
    <row r="2" spans="1:32" ht="35.25" thickBot="1" x14ac:dyDescent="0.5">
      <c r="A2" s="266"/>
      <c r="G2" s="671"/>
      <c r="H2" s="672" t="s">
        <v>244</v>
      </c>
    </row>
    <row r="3" spans="1:32" ht="15" thickBot="1" x14ac:dyDescent="0.25">
      <c r="A3" s="259" t="s">
        <v>2</v>
      </c>
      <c r="B3" s="260"/>
      <c r="C3" s="261"/>
      <c r="D3" s="81">
        <v>80</v>
      </c>
      <c r="E3" s="264"/>
      <c r="G3" s="673" t="s">
        <v>288</v>
      </c>
      <c r="H3" s="674">
        <v>72</v>
      </c>
      <c r="K3" s="257" t="s">
        <v>26</v>
      </c>
      <c r="L3" s="258"/>
      <c r="M3" s="510" t="s">
        <v>27</v>
      </c>
      <c r="N3" s="511"/>
      <c r="O3" s="511"/>
      <c r="P3" s="512"/>
      <c r="Q3" s="267" t="s">
        <v>172</v>
      </c>
      <c r="R3" s="502"/>
      <c r="S3" s="503"/>
      <c r="AA3" s="264"/>
      <c r="AB3" s="264"/>
      <c r="AC3" s="264"/>
      <c r="AD3" s="264"/>
      <c r="AE3" s="264"/>
      <c r="AF3" s="264"/>
    </row>
    <row r="4" spans="1:32" ht="15" thickBot="1" x14ac:dyDescent="0.25">
      <c r="A4" s="259" t="s">
        <v>3</v>
      </c>
      <c r="B4" s="260"/>
      <c r="C4" s="261"/>
      <c r="D4" s="81">
        <v>60</v>
      </c>
      <c r="G4" s="673" t="s">
        <v>289</v>
      </c>
      <c r="H4" s="675">
        <v>133</v>
      </c>
      <c r="K4" s="262" t="s">
        <v>31</v>
      </c>
      <c r="L4" s="264"/>
      <c r="M4" s="504" t="s">
        <v>28</v>
      </c>
      <c r="N4" s="505"/>
      <c r="O4" s="505"/>
      <c r="P4" s="506"/>
      <c r="Q4" s="584" t="s">
        <v>171</v>
      </c>
      <c r="R4" s="188"/>
      <c r="S4" s="188"/>
    </row>
    <row r="5" spans="1:32" ht="15" thickBot="1" x14ac:dyDescent="0.25">
      <c r="A5" s="259" t="s">
        <v>4</v>
      </c>
      <c r="B5" s="260"/>
      <c r="C5" s="261"/>
      <c r="D5" s="81">
        <v>20</v>
      </c>
      <c r="G5" s="673" t="s">
        <v>290</v>
      </c>
      <c r="H5" s="675">
        <v>194</v>
      </c>
      <c r="K5" s="257" t="s">
        <v>29</v>
      </c>
      <c r="L5" s="258"/>
      <c r="M5" s="507" t="s">
        <v>30</v>
      </c>
      <c r="N5" s="508"/>
      <c r="O5" s="508"/>
      <c r="P5" s="509"/>
      <c r="Q5" s="584" t="s">
        <v>209</v>
      </c>
      <c r="R5" s="188"/>
      <c r="S5" s="188"/>
    </row>
    <row r="6" spans="1:32" ht="15" thickBot="1" x14ac:dyDescent="0.25">
      <c r="A6" s="256"/>
      <c r="B6" s="254"/>
      <c r="C6" s="255" t="s">
        <v>33</v>
      </c>
      <c r="D6" s="187">
        <f>((D3+D4)/2)-D5</f>
        <v>50</v>
      </c>
      <c r="G6" s="673" t="s">
        <v>291</v>
      </c>
      <c r="H6" s="676">
        <v>255</v>
      </c>
    </row>
    <row r="7" spans="1:32" ht="15" thickBot="1" x14ac:dyDescent="0.25">
      <c r="A7" s="677"/>
      <c r="B7" s="678"/>
      <c r="C7" s="677"/>
      <c r="D7" s="679"/>
    </row>
    <row r="8" spans="1:32" ht="15" thickBot="1" x14ac:dyDescent="0.25">
      <c r="A8" s="253" t="s">
        <v>11</v>
      </c>
      <c r="B8" s="254"/>
      <c r="C8" s="255"/>
      <c r="D8" s="81">
        <v>800</v>
      </c>
    </row>
    <row r="9" spans="1:32" ht="15" thickBot="1" x14ac:dyDescent="0.25">
      <c r="A9" s="677"/>
      <c r="B9" s="678"/>
      <c r="C9" s="677"/>
      <c r="D9" s="679"/>
    </row>
    <row r="10" spans="1:32" ht="43.5" thickBot="1" x14ac:dyDescent="0.25">
      <c r="A10" s="669" t="s">
        <v>19</v>
      </c>
      <c r="B10" s="669" t="s">
        <v>13</v>
      </c>
      <c r="C10" s="669" t="s">
        <v>18</v>
      </c>
      <c r="D10" s="669" t="s">
        <v>20</v>
      </c>
      <c r="E10" s="665" t="s">
        <v>6</v>
      </c>
      <c r="F10" s="666">
        <v>400</v>
      </c>
      <c r="G10" s="667">
        <v>500</v>
      </c>
      <c r="H10" s="667">
        <v>600</v>
      </c>
      <c r="I10" s="667">
        <v>700</v>
      </c>
      <c r="J10" s="667">
        <v>800</v>
      </c>
      <c r="K10" s="667">
        <v>900</v>
      </c>
      <c r="L10" s="667">
        <v>1000</v>
      </c>
      <c r="M10" s="667">
        <v>1100</v>
      </c>
      <c r="N10" s="667">
        <v>1200</v>
      </c>
      <c r="O10" s="667">
        <v>1300</v>
      </c>
      <c r="P10" s="667">
        <v>1400</v>
      </c>
      <c r="Q10" s="667">
        <v>1500</v>
      </c>
      <c r="R10" s="667">
        <v>1600</v>
      </c>
      <c r="S10" s="667">
        <v>1700</v>
      </c>
      <c r="T10" s="667">
        <v>1800</v>
      </c>
      <c r="U10" s="667">
        <v>1900</v>
      </c>
      <c r="V10" s="667">
        <v>2000</v>
      </c>
      <c r="W10" s="667">
        <v>2100</v>
      </c>
      <c r="X10" s="667">
        <v>2200</v>
      </c>
      <c r="Y10" s="667">
        <v>2300</v>
      </c>
      <c r="Z10" s="667">
        <v>2400</v>
      </c>
      <c r="AA10" s="667">
        <v>2500</v>
      </c>
      <c r="AB10" s="667">
        <v>2600</v>
      </c>
      <c r="AC10" s="667">
        <v>2700</v>
      </c>
      <c r="AD10" s="667">
        <v>2800</v>
      </c>
      <c r="AE10" s="667">
        <v>2900</v>
      </c>
      <c r="AF10" s="668">
        <v>3000</v>
      </c>
    </row>
    <row r="11" spans="1:32" ht="15" hidden="1" thickBot="1" x14ac:dyDescent="0.25">
      <c r="A11" s="201"/>
      <c r="B11" s="201"/>
      <c r="C11" s="202"/>
      <c r="D11" s="201"/>
      <c r="E11" s="277"/>
      <c r="F11" s="204">
        <f>F10/1000</f>
        <v>0.4</v>
      </c>
      <c r="G11" s="204">
        <f t="shared" ref="G11:AF11" si="0">G10/1000</f>
        <v>0.5</v>
      </c>
      <c r="H11" s="204">
        <f t="shared" si="0"/>
        <v>0.6</v>
      </c>
      <c r="I11" s="204">
        <f t="shared" si="0"/>
        <v>0.7</v>
      </c>
      <c r="J11" s="204">
        <f t="shared" si="0"/>
        <v>0.8</v>
      </c>
      <c r="K11" s="204">
        <f t="shared" si="0"/>
        <v>0.9</v>
      </c>
      <c r="L11" s="204">
        <f t="shared" si="0"/>
        <v>1</v>
      </c>
      <c r="M11" s="204">
        <f t="shared" si="0"/>
        <v>1.1000000000000001</v>
      </c>
      <c r="N11" s="204">
        <f t="shared" si="0"/>
        <v>1.2</v>
      </c>
      <c r="O11" s="204">
        <f t="shared" si="0"/>
        <v>1.3</v>
      </c>
      <c r="P11" s="204">
        <f t="shared" si="0"/>
        <v>1.4</v>
      </c>
      <c r="Q11" s="204">
        <f t="shared" si="0"/>
        <v>1.5</v>
      </c>
      <c r="R11" s="204">
        <f t="shared" si="0"/>
        <v>1.6</v>
      </c>
      <c r="S11" s="204">
        <f t="shared" si="0"/>
        <v>1.7</v>
      </c>
      <c r="T11" s="204">
        <f t="shared" si="0"/>
        <v>1.8</v>
      </c>
      <c r="U11" s="204">
        <f t="shared" si="0"/>
        <v>1.9</v>
      </c>
      <c r="V11" s="204">
        <f t="shared" si="0"/>
        <v>2</v>
      </c>
      <c r="W11" s="204">
        <f t="shared" si="0"/>
        <v>2.1</v>
      </c>
      <c r="X11" s="204">
        <f t="shared" si="0"/>
        <v>2.2000000000000002</v>
      </c>
      <c r="Y11" s="204">
        <f t="shared" si="0"/>
        <v>2.2999999999999998</v>
      </c>
      <c r="Z11" s="204">
        <f t="shared" si="0"/>
        <v>2.4</v>
      </c>
      <c r="AA11" s="204">
        <f t="shared" si="0"/>
        <v>2.5</v>
      </c>
      <c r="AB11" s="204">
        <f t="shared" si="0"/>
        <v>2.6</v>
      </c>
      <c r="AC11" s="204">
        <f t="shared" si="0"/>
        <v>2.7</v>
      </c>
      <c r="AD11" s="204">
        <f t="shared" si="0"/>
        <v>2.8</v>
      </c>
      <c r="AE11" s="204">
        <f t="shared" si="0"/>
        <v>2.9</v>
      </c>
      <c r="AF11" s="205">
        <f t="shared" si="0"/>
        <v>3</v>
      </c>
    </row>
    <row r="12" spans="1:32" x14ac:dyDescent="0.2">
      <c r="A12" s="216">
        <v>70</v>
      </c>
      <c r="B12" s="216" t="s">
        <v>288</v>
      </c>
      <c r="C12" s="216">
        <v>1.29</v>
      </c>
      <c r="D12" s="226">
        <v>336</v>
      </c>
      <c r="E12" s="281"/>
      <c r="F12" s="169">
        <f>(($D$6/50)^$C12)*(F$11*$D12)</f>
        <v>134.4</v>
      </c>
      <c r="G12" s="171">
        <f t="shared" ref="G12:AF22" si="1">(($D$6/50)^$C12)*(G$11*$D12)</f>
        <v>168</v>
      </c>
      <c r="H12" s="171">
        <f t="shared" si="1"/>
        <v>201.6</v>
      </c>
      <c r="I12" s="171">
        <f t="shared" si="1"/>
        <v>235.2</v>
      </c>
      <c r="J12" s="171">
        <f t="shared" si="1"/>
        <v>268.8</v>
      </c>
      <c r="K12" s="171">
        <f t="shared" si="1"/>
        <v>302.40000000000003</v>
      </c>
      <c r="L12" s="171">
        <f t="shared" si="1"/>
        <v>336</v>
      </c>
      <c r="M12" s="171">
        <f t="shared" si="1"/>
        <v>369.6</v>
      </c>
      <c r="N12" s="171">
        <f t="shared" si="1"/>
        <v>403.2</v>
      </c>
      <c r="O12" s="171">
        <f t="shared" si="1"/>
        <v>436.8</v>
      </c>
      <c r="P12" s="171">
        <f t="shared" si="1"/>
        <v>470.4</v>
      </c>
      <c r="Q12" s="171">
        <f t="shared" si="1"/>
        <v>504</v>
      </c>
      <c r="R12" s="171">
        <f t="shared" si="1"/>
        <v>537.6</v>
      </c>
      <c r="S12" s="171">
        <f t="shared" si="1"/>
        <v>571.19999999999993</v>
      </c>
      <c r="T12" s="171">
        <f t="shared" si="1"/>
        <v>604.80000000000007</v>
      </c>
      <c r="U12" s="171">
        <f t="shared" si="1"/>
        <v>638.4</v>
      </c>
      <c r="V12" s="171">
        <f t="shared" si="1"/>
        <v>672</v>
      </c>
      <c r="W12" s="171">
        <f t="shared" si="1"/>
        <v>705.6</v>
      </c>
      <c r="X12" s="171">
        <f t="shared" si="1"/>
        <v>739.2</v>
      </c>
      <c r="Y12" s="171">
        <f t="shared" si="1"/>
        <v>772.8</v>
      </c>
      <c r="Z12" s="171">
        <f t="shared" si="1"/>
        <v>806.4</v>
      </c>
      <c r="AA12" s="171">
        <f t="shared" si="1"/>
        <v>840</v>
      </c>
      <c r="AB12" s="171">
        <f t="shared" si="1"/>
        <v>873.6</v>
      </c>
      <c r="AC12" s="171">
        <f t="shared" si="1"/>
        <v>907.2</v>
      </c>
      <c r="AD12" s="171">
        <f t="shared" si="1"/>
        <v>940.8</v>
      </c>
      <c r="AE12" s="171">
        <f t="shared" si="1"/>
        <v>974.4</v>
      </c>
      <c r="AF12" s="172">
        <f t="shared" si="1"/>
        <v>1008</v>
      </c>
    </row>
    <row r="13" spans="1:32" x14ac:dyDescent="0.2">
      <c r="A13" s="231">
        <v>70</v>
      </c>
      <c r="B13" s="231" t="s">
        <v>289</v>
      </c>
      <c r="C13" s="231">
        <v>1.29</v>
      </c>
      <c r="D13" s="237">
        <v>578</v>
      </c>
      <c r="E13" s="270"/>
      <c r="F13" s="177">
        <f t="shared" ref="F13:U27" si="2">(($D$6/50)^$C13)*(F$11*$D13)</f>
        <v>231.20000000000002</v>
      </c>
      <c r="G13" s="174">
        <f t="shared" si="2"/>
        <v>289</v>
      </c>
      <c r="H13" s="174">
        <f t="shared" si="2"/>
        <v>346.8</v>
      </c>
      <c r="I13" s="174">
        <f t="shared" si="2"/>
        <v>404.59999999999997</v>
      </c>
      <c r="J13" s="174">
        <f t="shared" si="2"/>
        <v>462.40000000000003</v>
      </c>
      <c r="K13" s="174">
        <f t="shared" si="2"/>
        <v>520.20000000000005</v>
      </c>
      <c r="L13" s="174">
        <f t="shared" si="2"/>
        <v>578</v>
      </c>
      <c r="M13" s="174">
        <f t="shared" si="2"/>
        <v>635.80000000000007</v>
      </c>
      <c r="N13" s="174">
        <f t="shared" si="2"/>
        <v>693.6</v>
      </c>
      <c r="O13" s="174">
        <f t="shared" si="2"/>
        <v>751.4</v>
      </c>
      <c r="P13" s="174">
        <f t="shared" si="2"/>
        <v>809.19999999999993</v>
      </c>
      <c r="Q13" s="174">
        <f t="shared" si="2"/>
        <v>867</v>
      </c>
      <c r="R13" s="174">
        <f t="shared" si="2"/>
        <v>924.80000000000007</v>
      </c>
      <c r="S13" s="174">
        <f t="shared" si="2"/>
        <v>982.6</v>
      </c>
      <c r="T13" s="174">
        <f t="shared" si="2"/>
        <v>1040.4000000000001</v>
      </c>
      <c r="U13" s="174">
        <f t="shared" si="2"/>
        <v>1098.2</v>
      </c>
      <c r="V13" s="174">
        <f t="shared" si="1"/>
        <v>1156</v>
      </c>
      <c r="W13" s="174">
        <f t="shared" si="1"/>
        <v>1213.8</v>
      </c>
      <c r="X13" s="174">
        <f t="shared" si="1"/>
        <v>1271.6000000000001</v>
      </c>
      <c r="Y13" s="174">
        <f t="shared" si="1"/>
        <v>1329.3999999999999</v>
      </c>
      <c r="Z13" s="174">
        <f t="shared" si="1"/>
        <v>1387.2</v>
      </c>
      <c r="AA13" s="174">
        <f t="shared" si="1"/>
        <v>1445</v>
      </c>
      <c r="AB13" s="174">
        <f t="shared" si="1"/>
        <v>1502.8</v>
      </c>
      <c r="AC13" s="174">
        <f t="shared" si="1"/>
        <v>1560.6000000000001</v>
      </c>
      <c r="AD13" s="174">
        <f t="shared" si="1"/>
        <v>1618.3999999999999</v>
      </c>
      <c r="AE13" s="174">
        <f t="shared" si="1"/>
        <v>1676.2</v>
      </c>
      <c r="AF13" s="178">
        <f t="shared" si="1"/>
        <v>1734</v>
      </c>
    </row>
    <row r="14" spans="1:32" x14ac:dyDescent="0.2">
      <c r="A14" s="231">
        <v>70</v>
      </c>
      <c r="B14" s="231" t="s">
        <v>290</v>
      </c>
      <c r="C14" s="231">
        <v>1.29</v>
      </c>
      <c r="D14" s="237">
        <v>809</v>
      </c>
      <c r="E14" s="270"/>
      <c r="F14" s="177">
        <f t="shared" si="2"/>
        <v>323.60000000000002</v>
      </c>
      <c r="G14" s="174">
        <f t="shared" si="1"/>
        <v>404.5</v>
      </c>
      <c r="H14" s="174">
        <f t="shared" si="1"/>
        <v>485.4</v>
      </c>
      <c r="I14" s="174">
        <f t="shared" si="1"/>
        <v>566.29999999999995</v>
      </c>
      <c r="J14" s="174">
        <f t="shared" si="1"/>
        <v>647.20000000000005</v>
      </c>
      <c r="K14" s="174">
        <f t="shared" si="1"/>
        <v>728.1</v>
      </c>
      <c r="L14" s="174">
        <f t="shared" si="1"/>
        <v>809</v>
      </c>
      <c r="M14" s="174">
        <f t="shared" si="1"/>
        <v>889.90000000000009</v>
      </c>
      <c r="N14" s="174">
        <f t="shared" si="1"/>
        <v>970.8</v>
      </c>
      <c r="O14" s="174">
        <f t="shared" si="1"/>
        <v>1051.7</v>
      </c>
      <c r="P14" s="174">
        <f t="shared" si="1"/>
        <v>1132.5999999999999</v>
      </c>
      <c r="Q14" s="174">
        <f t="shared" si="1"/>
        <v>1213.5</v>
      </c>
      <c r="R14" s="174">
        <f t="shared" si="1"/>
        <v>1294.4000000000001</v>
      </c>
      <c r="S14" s="174">
        <f t="shared" si="1"/>
        <v>1375.3</v>
      </c>
      <c r="T14" s="174">
        <f t="shared" si="1"/>
        <v>1456.2</v>
      </c>
      <c r="U14" s="174">
        <f t="shared" si="1"/>
        <v>1537.1</v>
      </c>
      <c r="V14" s="174">
        <f t="shared" si="1"/>
        <v>1618</v>
      </c>
      <c r="W14" s="174">
        <f t="shared" si="1"/>
        <v>1698.9</v>
      </c>
      <c r="X14" s="174">
        <f t="shared" si="1"/>
        <v>1779.8000000000002</v>
      </c>
      <c r="Y14" s="174">
        <f t="shared" si="1"/>
        <v>1860.6999999999998</v>
      </c>
      <c r="Z14" s="174">
        <f t="shared" si="1"/>
        <v>1941.6</v>
      </c>
      <c r="AA14" s="174">
        <f t="shared" si="1"/>
        <v>2022.5</v>
      </c>
      <c r="AB14" s="174">
        <f t="shared" si="1"/>
        <v>2103.4</v>
      </c>
      <c r="AC14" s="174">
        <f t="shared" si="1"/>
        <v>2184.3000000000002</v>
      </c>
      <c r="AD14" s="174">
        <f t="shared" si="1"/>
        <v>2265.1999999999998</v>
      </c>
      <c r="AE14" s="174">
        <f t="shared" si="1"/>
        <v>2346.1</v>
      </c>
      <c r="AF14" s="178">
        <f t="shared" si="1"/>
        <v>2427</v>
      </c>
    </row>
    <row r="15" spans="1:32" x14ac:dyDescent="0.2">
      <c r="A15" s="231">
        <v>70</v>
      </c>
      <c r="B15" s="231" t="s">
        <v>291</v>
      </c>
      <c r="C15" s="231">
        <v>1.29</v>
      </c>
      <c r="D15" s="237">
        <v>1028</v>
      </c>
      <c r="E15" s="270"/>
      <c r="F15" s="177">
        <f t="shared" si="2"/>
        <v>411.20000000000005</v>
      </c>
      <c r="G15" s="174">
        <f t="shared" si="1"/>
        <v>514</v>
      </c>
      <c r="H15" s="174">
        <f t="shared" si="1"/>
        <v>616.79999999999995</v>
      </c>
      <c r="I15" s="174">
        <f t="shared" si="1"/>
        <v>719.59999999999991</v>
      </c>
      <c r="J15" s="174">
        <f t="shared" si="1"/>
        <v>822.40000000000009</v>
      </c>
      <c r="K15" s="174">
        <f t="shared" si="1"/>
        <v>925.2</v>
      </c>
      <c r="L15" s="174">
        <f t="shared" si="1"/>
        <v>1028</v>
      </c>
      <c r="M15" s="174">
        <f t="shared" si="1"/>
        <v>1130.8000000000002</v>
      </c>
      <c r="N15" s="174">
        <f t="shared" si="1"/>
        <v>1233.5999999999999</v>
      </c>
      <c r="O15" s="174">
        <f t="shared" si="1"/>
        <v>1336.4</v>
      </c>
      <c r="P15" s="174">
        <f t="shared" si="1"/>
        <v>1439.1999999999998</v>
      </c>
      <c r="Q15" s="174">
        <f t="shared" si="1"/>
        <v>1542</v>
      </c>
      <c r="R15" s="174">
        <f t="shared" si="1"/>
        <v>1644.8000000000002</v>
      </c>
      <c r="S15" s="174">
        <f t="shared" si="1"/>
        <v>1747.6</v>
      </c>
      <c r="T15" s="174">
        <f t="shared" si="1"/>
        <v>1850.4</v>
      </c>
      <c r="U15" s="174">
        <f t="shared" si="1"/>
        <v>1953.1999999999998</v>
      </c>
      <c r="V15" s="174">
        <f t="shared" si="1"/>
        <v>2056</v>
      </c>
      <c r="W15" s="174">
        <f t="shared" si="1"/>
        <v>2158.8000000000002</v>
      </c>
      <c r="X15" s="174">
        <f t="shared" si="1"/>
        <v>2261.6000000000004</v>
      </c>
      <c r="Y15" s="174">
        <f t="shared" si="1"/>
        <v>2364.3999999999996</v>
      </c>
      <c r="Z15" s="174">
        <f t="shared" si="1"/>
        <v>2467.1999999999998</v>
      </c>
      <c r="AA15" s="174">
        <f t="shared" si="1"/>
        <v>2570</v>
      </c>
      <c r="AB15" s="174">
        <f t="shared" si="1"/>
        <v>2672.8</v>
      </c>
      <c r="AC15" s="174">
        <f t="shared" si="1"/>
        <v>2775.6000000000004</v>
      </c>
      <c r="AD15" s="174">
        <f t="shared" si="1"/>
        <v>2878.3999999999996</v>
      </c>
      <c r="AE15" s="174">
        <f t="shared" si="1"/>
        <v>2981.2</v>
      </c>
      <c r="AF15" s="178">
        <f t="shared" si="1"/>
        <v>3084</v>
      </c>
    </row>
    <row r="16" spans="1:32" x14ac:dyDescent="0.2">
      <c r="A16" s="231">
        <v>140</v>
      </c>
      <c r="B16" s="231" t="s">
        <v>288</v>
      </c>
      <c r="C16" s="231">
        <v>1.29</v>
      </c>
      <c r="D16" s="237">
        <v>524</v>
      </c>
      <c r="E16" s="270"/>
      <c r="F16" s="177">
        <f t="shared" si="2"/>
        <v>209.60000000000002</v>
      </c>
      <c r="G16" s="174">
        <f t="shared" si="1"/>
        <v>262</v>
      </c>
      <c r="H16" s="174">
        <f t="shared" si="1"/>
        <v>314.39999999999998</v>
      </c>
      <c r="I16" s="174">
        <f t="shared" si="1"/>
        <v>366.79999999999995</v>
      </c>
      <c r="J16" s="174">
        <f t="shared" si="1"/>
        <v>419.20000000000005</v>
      </c>
      <c r="K16" s="174">
        <f t="shared" si="1"/>
        <v>471.6</v>
      </c>
      <c r="L16" s="174">
        <f t="shared" si="1"/>
        <v>524</v>
      </c>
      <c r="M16" s="174">
        <f t="shared" si="1"/>
        <v>576.40000000000009</v>
      </c>
      <c r="N16" s="174">
        <f t="shared" si="1"/>
        <v>628.79999999999995</v>
      </c>
      <c r="O16" s="174">
        <f t="shared" si="1"/>
        <v>681.2</v>
      </c>
      <c r="P16" s="174">
        <f t="shared" si="1"/>
        <v>733.59999999999991</v>
      </c>
      <c r="Q16" s="174">
        <f t="shared" si="1"/>
        <v>786</v>
      </c>
      <c r="R16" s="174">
        <f t="shared" si="1"/>
        <v>838.40000000000009</v>
      </c>
      <c r="S16" s="174">
        <f t="shared" si="1"/>
        <v>890.8</v>
      </c>
      <c r="T16" s="174">
        <f t="shared" si="1"/>
        <v>943.2</v>
      </c>
      <c r="U16" s="174">
        <f t="shared" si="1"/>
        <v>995.59999999999991</v>
      </c>
      <c r="V16" s="174">
        <f t="shared" si="1"/>
        <v>1048</v>
      </c>
      <c r="W16" s="174">
        <f t="shared" si="1"/>
        <v>1100.4000000000001</v>
      </c>
      <c r="X16" s="174">
        <f t="shared" si="1"/>
        <v>1152.8000000000002</v>
      </c>
      <c r="Y16" s="174">
        <f t="shared" si="1"/>
        <v>1205.1999999999998</v>
      </c>
      <c r="Z16" s="174">
        <f t="shared" si="1"/>
        <v>1257.5999999999999</v>
      </c>
      <c r="AA16" s="174">
        <f t="shared" si="1"/>
        <v>1310</v>
      </c>
      <c r="AB16" s="174">
        <f t="shared" si="1"/>
        <v>1362.4</v>
      </c>
      <c r="AC16" s="174">
        <f t="shared" si="1"/>
        <v>1414.8000000000002</v>
      </c>
      <c r="AD16" s="174">
        <f t="shared" si="1"/>
        <v>1467.1999999999998</v>
      </c>
      <c r="AE16" s="174">
        <f t="shared" si="1"/>
        <v>1519.6</v>
      </c>
      <c r="AF16" s="178">
        <f t="shared" si="1"/>
        <v>1572</v>
      </c>
    </row>
    <row r="17" spans="1:32" x14ac:dyDescent="0.2">
      <c r="A17" s="231">
        <v>140</v>
      </c>
      <c r="B17" s="231" t="s">
        <v>289</v>
      </c>
      <c r="C17" s="231">
        <v>1.29</v>
      </c>
      <c r="D17" s="237">
        <v>903</v>
      </c>
      <c r="E17" s="270"/>
      <c r="F17" s="177">
        <f t="shared" si="2"/>
        <v>361.20000000000005</v>
      </c>
      <c r="G17" s="174">
        <f t="shared" si="1"/>
        <v>451.5</v>
      </c>
      <c r="H17" s="174">
        <f t="shared" si="1"/>
        <v>541.79999999999995</v>
      </c>
      <c r="I17" s="174">
        <f t="shared" si="1"/>
        <v>632.09999999999991</v>
      </c>
      <c r="J17" s="174">
        <f t="shared" si="1"/>
        <v>722.40000000000009</v>
      </c>
      <c r="K17" s="174">
        <f t="shared" si="1"/>
        <v>812.7</v>
      </c>
      <c r="L17" s="174">
        <f t="shared" si="1"/>
        <v>903</v>
      </c>
      <c r="M17" s="174">
        <f t="shared" si="1"/>
        <v>993.30000000000007</v>
      </c>
      <c r="N17" s="174">
        <f t="shared" si="1"/>
        <v>1083.5999999999999</v>
      </c>
      <c r="O17" s="174">
        <f t="shared" si="1"/>
        <v>1173.9000000000001</v>
      </c>
      <c r="P17" s="174">
        <f t="shared" si="1"/>
        <v>1264.1999999999998</v>
      </c>
      <c r="Q17" s="174">
        <f t="shared" si="1"/>
        <v>1354.5</v>
      </c>
      <c r="R17" s="174">
        <f t="shared" si="1"/>
        <v>1444.8000000000002</v>
      </c>
      <c r="S17" s="174">
        <f t="shared" si="1"/>
        <v>1535.1</v>
      </c>
      <c r="T17" s="174">
        <f t="shared" si="1"/>
        <v>1625.4</v>
      </c>
      <c r="U17" s="174">
        <f t="shared" si="1"/>
        <v>1715.6999999999998</v>
      </c>
      <c r="V17" s="174">
        <f t="shared" si="1"/>
        <v>1806</v>
      </c>
      <c r="W17" s="174">
        <f t="shared" si="1"/>
        <v>1896.3000000000002</v>
      </c>
      <c r="X17" s="174">
        <f t="shared" si="1"/>
        <v>1986.6000000000001</v>
      </c>
      <c r="Y17" s="174">
        <f t="shared" si="1"/>
        <v>2076.8999999999996</v>
      </c>
      <c r="Z17" s="174">
        <f t="shared" si="1"/>
        <v>2167.1999999999998</v>
      </c>
      <c r="AA17" s="174">
        <f t="shared" si="1"/>
        <v>2257.5</v>
      </c>
      <c r="AB17" s="174">
        <f t="shared" si="1"/>
        <v>2347.8000000000002</v>
      </c>
      <c r="AC17" s="174">
        <f t="shared" si="1"/>
        <v>2438.1000000000004</v>
      </c>
      <c r="AD17" s="174">
        <f t="shared" si="1"/>
        <v>2528.3999999999996</v>
      </c>
      <c r="AE17" s="174">
        <f t="shared" si="1"/>
        <v>2618.6999999999998</v>
      </c>
      <c r="AF17" s="178">
        <f t="shared" si="1"/>
        <v>2709</v>
      </c>
    </row>
    <row r="18" spans="1:32" x14ac:dyDescent="0.2">
      <c r="A18" s="231">
        <v>140</v>
      </c>
      <c r="B18" s="231" t="s">
        <v>290</v>
      </c>
      <c r="C18" s="231">
        <v>1.29</v>
      </c>
      <c r="D18" s="237">
        <v>1263</v>
      </c>
      <c r="E18" s="270"/>
      <c r="F18" s="177">
        <f t="shared" si="2"/>
        <v>505.20000000000005</v>
      </c>
      <c r="G18" s="174">
        <f t="shared" si="1"/>
        <v>631.5</v>
      </c>
      <c r="H18" s="174">
        <f t="shared" si="1"/>
        <v>757.8</v>
      </c>
      <c r="I18" s="174">
        <f t="shared" si="1"/>
        <v>884.09999999999991</v>
      </c>
      <c r="J18" s="174">
        <f t="shared" si="1"/>
        <v>1010.4000000000001</v>
      </c>
      <c r="K18" s="174">
        <f t="shared" si="1"/>
        <v>1136.7</v>
      </c>
      <c r="L18" s="174">
        <f t="shared" si="1"/>
        <v>1263</v>
      </c>
      <c r="M18" s="174">
        <f t="shared" si="1"/>
        <v>1389.3000000000002</v>
      </c>
      <c r="N18" s="174">
        <f t="shared" si="1"/>
        <v>1515.6</v>
      </c>
      <c r="O18" s="174">
        <f t="shared" si="1"/>
        <v>1641.9</v>
      </c>
      <c r="P18" s="174">
        <f t="shared" si="1"/>
        <v>1768.1999999999998</v>
      </c>
      <c r="Q18" s="174">
        <f t="shared" si="1"/>
        <v>1894.5</v>
      </c>
      <c r="R18" s="174">
        <f t="shared" si="1"/>
        <v>2020.8000000000002</v>
      </c>
      <c r="S18" s="174">
        <f t="shared" si="1"/>
        <v>2147.1</v>
      </c>
      <c r="T18" s="174">
        <f t="shared" si="1"/>
        <v>2273.4</v>
      </c>
      <c r="U18" s="174">
        <f t="shared" si="1"/>
        <v>2399.6999999999998</v>
      </c>
      <c r="V18" s="174">
        <f t="shared" si="1"/>
        <v>2526</v>
      </c>
      <c r="W18" s="174">
        <f t="shared" si="1"/>
        <v>2652.3</v>
      </c>
      <c r="X18" s="174">
        <f t="shared" si="1"/>
        <v>2778.6000000000004</v>
      </c>
      <c r="Y18" s="174">
        <f t="shared" si="1"/>
        <v>2904.8999999999996</v>
      </c>
      <c r="Z18" s="174">
        <f t="shared" si="1"/>
        <v>3031.2</v>
      </c>
      <c r="AA18" s="174">
        <f t="shared" si="1"/>
        <v>3157.5</v>
      </c>
      <c r="AB18" s="174">
        <f t="shared" si="1"/>
        <v>3283.8</v>
      </c>
      <c r="AC18" s="174">
        <f t="shared" si="1"/>
        <v>3410.1000000000004</v>
      </c>
      <c r="AD18" s="174">
        <f t="shared" si="1"/>
        <v>3536.3999999999996</v>
      </c>
      <c r="AE18" s="174">
        <f t="shared" si="1"/>
        <v>3662.7</v>
      </c>
      <c r="AF18" s="178">
        <f t="shared" si="1"/>
        <v>3789</v>
      </c>
    </row>
    <row r="19" spans="1:32" x14ac:dyDescent="0.2">
      <c r="A19" s="231">
        <v>140</v>
      </c>
      <c r="B19" s="231" t="s">
        <v>291</v>
      </c>
      <c r="C19" s="231">
        <v>1.29</v>
      </c>
      <c r="D19" s="237">
        <v>1606</v>
      </c>
      <c r="E19" s="270"/>
      <c r="F19" s="177">
        <f t="shared" si="2"/>
        <v>642.40000000000009</v>
      </c>
      <c r="G19" s="174">
        <f t="shared" si="1"/>
        <v>803</v>
      </c>
      <c r="H19" s="174">
        <f t="shared" si="1"/>
        <v>963.59999999999991</v>
      </c>
      <c r="I19" s="174">
        <f t="shared" si="1"/>
        <v>1124.1999999999998</v>
      </c>
      <c r="J19" s="174">
        <f t="shared" si="1"/>
        <v>1284.8000000000002</v>
      </c>
      <c r="K19" s="174">
        <f t="shared" si="1"/>
        <v>1445.4</v>
      </c>
      <c r="L19" s="174">
        <f t="shared" si="1"/>
        <v>1606</v>
      </c>
      <c r="M19" s="174">
        <f t="shared" si="1"/>
        <v>1766.6000000000001</v>
      </c>
      <c r="N19" s="174">
        <f t="shared" si="1"/>
        <v>1927.1999999999998</v>
      </c>
      <c r="O19" s="174">
        <f t="shared" si="1"/>
        <v>2087.8000000000002</v>
      </c>
      <c r="P19" s="174">
        <f t="shared" si="1"/>
        <v>2248.3999999999996</v>
      </c>
      <c r="Q19" s="174">
        <f t="shared" si="1"/>
        <v>2409</v>
      </c>
      <c r="R19" s="174">
        <f t="shared" si="1"/>
        <v>2569.6000000000004</v>
      </c>
      <c r="S19" s="174">
        <f t="shared" si="1"/>
        <v>2730.2</v>
      </c>
      <c r="T19" s="174">
        <f t="shared" si="1"/>
        <v>2890.8</v>
      </c>
      <c r="U19" s="174">
        <f t="shared" si="1"/>
        <v>3051.3999999999996</v>
      </c>
      <c r="V19" s="174">
        <f t="shared" si="1"/>
        <v>3212</v>
      </c>
      <c r="W19" s="174">
        <f t="shared" si="1"/>
        <v>3372.6000000000004</v>
      </c>
      <c r="X19" s="174">
        <f t="shared" si="1"/>
        <v>3533.2000000000003</v>
      </c>
      <c r="Y19" s="174">
        <f t="shared" si="1"/>
        <v>3693.7999999999997</v>
      </c>
      <c r="Z19" s="174">
        <f t="shared" si="1"/>
        <v>3854.3999999999996</v>
      </c>
      <c r="AA19" s="174">
        <f t="shared" si="1"/>
        <v>4015</v>
      </c>
      <c r="AB19" s="174">
        <f t="shared" si="1"/>
        <v>4175.6000000000004</v>
      </c>
      <c r="AC19" s="174">
        <f t="shared" si="1"/>
        <v>4336.2000000000007</v>
      </c>
      <c r="AD19" s="174">
        <f t="shared" si="1"/>
        <v>4496.7999999999993</v>
      </c>
      <c r="AE19" s="174">
        <f t="shared" si="1"/>
        <v>4657.3999999999996</v>
      </c>
      <c r="AF19" s="178">
        <f t="shared" si="1"/>
        <v>4818</v>
      </c>
    </row>
    <row r="20" spans="1:32" x14ac:dyDescent="0.2">
      <c r="A20" s="231">
        <v>210</v>
      </c>
      <c r="B20" s="231" t="s">
        <v>288</v>
      </c>
      <c r="C20" s="231">
        <v>1.29</v>
      </c>
      <c r="D20" s="237">
        <v>683</v>
      </c>
      <c r="E20" s="270"/>
      <c r="F20" s="177">
        <f t="shared" si="2"/>
        <v>273.2</v>
      </c>
      <c r="G20" s="174">
        <f t="shared" si="1"/>
        <v>341.5</v>
      </c>
      <c r="H20" s="174">
        <f t="shared" si="1"/>
        <v>409.8</v>
      </c>
      <c r="I20" s="174">
        <f t="shared" si="1"/>
        <v>478.09999999999997</v>
      </c>
      <c r="J20" s="174">
        <f t="shared" si="1"/>
        <v>546.4</v>
      </c>
      <c r="K20" s="174">
        <f t="shared" si="1"/>
        <v>614.70000000000005</v>
      </c>
      <c r="L20" s="174">
        <f t="shared" si="1"/>
        <v>683</v>
      </c>
      <c r="M20" s="174">
        <f t="shared" si="1"/>
        <v>751.30000000000007</v>
      </c>
      <c r="N20" s="174">
        <f t="shared" si="1"/>
        <v>819.6</v>
      </c>
      <c r="O20" s="174">
        <f t="shared" si="1"/>
        <v>887.9</v>
      </c>
      <c r="P20" s="174">
        <f t="shared" si="1"/>
        <v>956.19999999999993</v>
      </c>
      <c r="Q20" s="174">
        <f t="shared" si="1"/>
        <v>1024.5</v>
      </c>
      <c r="R20" s="174">
        <f t="shared" si="1"/>
        <v>1092.8</v>
      </c>
      <c r="S20" s="174">
        <f t="shared" si="1"/>
        <v>1161.0999999999999</v>
      </c>
      <c r="T20" s="174">
        <f t="shared" si="1"/>
        <v>1229.4000000000001</v>
      </c>
      <c r="U20" s="174">
        <f t="shared" si="1"/>
        <v>1297.7</v>
      </c>
      <c r="V20" s="174">
        <f t="shared" si="1"/>
        <v>1366</v>
      </c>
      <c r="W20" s="174">
        <f t="shared" si="1"/>
        <v>1434.3</v>
      </c>
      <c r="X20" s="174">
        <f t="shared" si="1"/>
        <v>1502.6000000000001</v>
      </c>
      <c r="Y20" s="174">
        <f t="shared" si="1"/>
        <v>1570.8999999999999</v>
      </c>
      <c r="Z20" s="174">
        <f t="shared" si="1"/>
        <v>1639.2</v>
      </c>
      <c r="AA20" s="174">
        <f t="shared" si="1"/>
        <v>1707.5</v>
      </c>
      <c r="AB20" s="174">
        <f t="shared" si="1"/>
        <v>1775.8</v>
      </c>
      <c r="AC20" s="174">
        <f t="shared" si="1"/>
        <v>1844.1000000000001</v>
      </c>
      <c r="AD20" s="174">
        <f t="shared" si="1"/>
        <v>1912.3999999999999</v>
      </c>
      <c r="AE20" s="174">
        <f t="shared" si="1"/>
        <v>1980.7</v>
      </c>
      <c r="AF20" s="178">
        <f t="shared" si="1"/>
        <v>2049</v>
      </c>
    </row>
    <row r="21" spans="1:32" x14ac:dyDescent="0.2">
      <c r="A21" s="231">
        <v>210</v>
      </c>
      <c r="B21" s="231" t="s">
        <v>289</v>
      </c>
      <c r="C21" s="231">
        <v>1.29</v>
      </c>
      <c r="D21" s="237">
        <v>1176</v>
      </c>
      <c r="E21" s="270"/>
      <c r="F21" s="177">
        <f t="shared" si="2"/>
        <v>470.40000000000003</v>
      </c>
      <c r="G21" s="174">
        <f t="shared" si="1"/>
        <v>588</v>
      </c>
      <c r="H21" s="174">
        <f t="shared" si="1"/>
        <v>705.6</v>
      </c>
      <c r="I21" s="174">
        <f t="shared" si="1"/>
        <v>823.19999999999993</v>
      </c>
      <c r="J21" s="174">
        <f t="shared" si="1"/>
        <v>940.80000000000007</v>
      </c>
      <c r="K21" s="174">
        <f t="shared" si="1"/>
        <v>1058.4000000000001</v>
      </c>
      <c r="L21" s="174">
        <f t="shared" si="1"/>
        <v>1176</v>
      </c>
      <c r="M21" s="174">
        <f t="shared" si="1"/>
        <v>1293.6000000000001</v>
      </c>
      <c r="N21" s="174">
        <f t="shared" si="1"/>
        <v>1411.2</v>
      </c>
      <c r="O21" s="174">
        <f t="shared" si="1"/>
        <v>1528.8</v>
      </c>
      <c r="P21" s="174">
        <f t="shared" si="1"/>
        <v>1646.3999999999999</v>
      </c>
      <c r="Q21" s="174">
        <f t="shared" si="1"/>
        <v>1764</v>
      </c>
      <c r="R21" s="174">
        <f t="shared" si="1"/>
        <v>1881.6000000000001</v>
      </c>
      <c r="S21" s="174">
        <f t="shared" si="1"/>
        <v>1999.2</v>
      </c>
      <c r="T21" s="174">
        <f t="shared" si="1"/>
        <v>2116.8000000000002</v>
      </c>
      <c r="U21" s="174">
        <f t="shared" si="1"/>
        <v>2234.4</v>
      </c>
      <c r="V21" s="174">
        <f t="shared" si="1"/>
        <v>2352</v>
      </c>
      <c r="W21" s="174">
        <f t="shared" si="1"/>
        <v>2469.6</v>
      </c>
      <c r="X21" s="174">
        <f t="shared" si="1"/>
        <v>2587.2000000000003</v>
      </c>
      <c r="Y21" s="174">
        <f t="shared" si="1"/>
        <v>2704.7999999999997</v>
      </c>
      <c r="Z21" s="174">
        <f t="shared" si="1"/>
        <v>2822.4</v>
      </c>
      <c r="AA21" s="174">
        <f t="shared" si="1"/>
        <v>2940</v>
      </c>
      <c r="AB21" s="174">
        <f t="shared" si="1"/>
        <v>3057.6</v>
      </c>
      <c r="AC21" s="174">
        <f t="shared" si="1"/>
        <v>3175.2000000000003</v>
      </c>
      <c r="AD21" s="174">
        <f t="shared" si="1"/>
        <v>3292.7999999999997</v>
      </c>
      <c r="AE21" s="174">
        <f t="shared" si="1"/>
        <v>3410.4</v>
      </c>
      <c r="AF21" s="178">
        <f t="shared" si="1"/>
        <v>3528</v>
      </c>
    </row>
    <row r="22" spans="1:32" x14ac:dyDescent="0.2">
      <c r="A22" s="231">
        <v>210</v>
      </c>
      <c r="B22" s="231" t="s">
        <v>290</v>
      </c>
      <c r="C22" s="231">
        <v>1.29</v>
      </c>
      <c r="D22" s="237">
        <v>1645</v>
      </c>
      <c r="E22" s="270"/>
      <c r="F22" s="177">
        <f t="shared" si="2"/>
        <v>658</v>
      </c>
      <c r="G22" s="174">
        <f t="shared" si="1"/>
        <v>822.5</v>
      </c>
      <c r="H22" s="174">
        <f t="shared" si="1"/>
        <v>987</v>
      </c>
      <c r="I22" s="174">
        <f t="shared" si="1"/>
        <v>1151.5</v>
      </c>
      <c r="J22" s="174">
        <f t="shared" si="1"/>
        <v>1316</v>
      </c>
      <c r="K22" s="174">
        <f t="shared" si="1"/>
        <v>1480.5</v>
      </c>
      <c r="L22" s="174">
        <f t="shared" si="1"/>
        <v>1645</v>
      </c>
      <c r="M22" s="174">
        <f t="shared" si="1"/>
        <v>1809.5000000000002</v>
      </c>
      <c r="N22" s="174">
        <f t="shared" si="1"/>
        <v>1974</v>
      </c>
      <c r="O22" s="174">
        <f t="shared" si="1"/>
        <v>2138.5</v>
      </c>
      <c r="P22" s="174">
        <f t="shared" si="1"/>
        <v>2303</v>
      </c>
      <c r="Q22" s="174">
        <f t="shared" ref="Q22:AF27" si="3">(($D$6/50)^$C22)*(Q$11*$D22)</f>
        <v>2467.5</v>
      </c>
      <c r="R22" s="174">
        <f t="shared" si="3"/>
        <v>2632</v>
      </c>
      <c r="S22" s="174">
        <f t="shared" si="3"/>
        <v>2796.5</v>
      </c>
      <c r="T22" s="174">
        <f t="shared" si="3"/>
        <v>2961</v>
      </c>
      <c r="U22" s="174">
        <f t="shared" si="3"/>
        <v>3125.5</v>
      </c>
      <c r="V22" s="174">
        <f t="shared" si="3"/>
        <v>3290</v>
      </c>
      <c r="W22" s="174">
        <f t="shared" si="3"/>
        <v>3454.5</v>
      </c>
      <c r="X22" s="174">
        <f t="shared" si="3"/>
        <v>3619.0000000000005</v>
      </c>
      <c r="Y22" s="174">
        <f t="shared" si="3"/>
        <v>3783.4999999999995</v>
      </c>
      <c r="Z22" s="174">
        <f t="shared" si="3"/>
        <v>3948</v>
      </c>
      <c r="AA22" s="174">
        <f t="shared" si="3"/>
        <v>4112.5</v>
      </c>
      <c r="AB22" s="174">
        <f t="shared" si="3"/>
        <v>4277</v>
      </c>
      <c r="AC22" s="174">
        <f t="shared" si="3"/>
        <v>4441.5</v>
      </c>
      <c r="AD22" s="174">
        <f t="shared" si="3"/>
        <v>4606</v>
      </c>
      <c r="AE22" s="174">
        <f t="shared" si="3"/>
        <v>4770.5</v>
      </c>
      <c r="AF22" s="178">
        <f t="shared" si="3"/>
        <v>4935</v>
      </c>
    </row>
    <row r="23" spans="1:32" x14ac:dyDescent="0.2">
      <c r="A23" s="231">
        <v>210</v>
      </c>
      <c r="B23" s="231" t="s">
        <v>291</v>
      </c>
      <c r="C23" s="231">
        <v>1.29</v>
      </c>
      <c r="D23" s="237">
        <v>2092</v>
      </c>
      <c r="E23" s="270"/>
      <c r="F23" s="177">
        <f t="shared" si="2"/>
        <v>836.80000000000007</v>
      </c>
      <c r="G23" s="174">
        <f t="shared" si="2"/>
        <v>1046</v>
      </c>
      <c r="H23" s="174">
        <f t="shared" si="2"/>
        <v>1255.2</v>
      </c>
      <c r="I23" s="174">
        <f t="shared" si="2"/>
        <v>1464.3999999999999</v>
      </c>
      <c r="J23" s="174">
        <f t="shared" si="2"/>
        <v>1673.6000000000001</v>
      </c>
      <c r="K23" s="174">
        <f t="shared" si="2"/>
        <v>1882.8</v>
      </c>
      <c r="L23" s="174">
        <f t="shared" si="2"/>
        <v>2092</v>
      </c>
      <c r="M23" s="174">
        <f t="shared" si="2"/>
        <v>2301.2000000000003</v>
      </c>
      <c r="N23" s="174">
        <f t="shared" si="2"/>
        <v>2510.4</v>
      </c>
      <c r="O23" s="174">
        <f t="shared" si="2"/>
        <v>2719.6</v>
      </c>
      <c r="P23" s="174">
        <f t="shared" si="2"/>
        <v>2928.7999999999997</v>
      </c>
      <c r="Q23" s="174">
        <f t="shared" si="2"/>
        <v>3138</v>
      </c>
      <c r="R23" s="174">
        <f t="shared" si="2"/>
        <v>3347.2000000000003</v>
      </c>
      <c r="S23" s="174">
        <f t="shared" si="2"/>
        <v>3556.4</v>
      </c>
      <c r="T23" s="174">
        <f t="shared" si="2"/>
        <v>3765.6</v>
      </c>
      <c r="U23" s="174">
        <f t="shared" si="2"/>
        <v>3974.7999999999997</v>
      </c>
      <c r="V23" s="174">
        <f t="shared" si="3"/>
        <v>4184</v>
      </c>
      <c r="W23" s="174">
        <f t="shared" si="3"/>
        <v>4393.2</v>
      </c>
      <c r="X23" s="174">
        <f t="shared" si="3"/>
        <v>4602.4000000000005</v>
      </c>
      <c r="Y23" s="174">
        <f t="shared" si="3"/>
        <v>4811.5999999999995</v>
      </c>
      <c r="Z23" s="174">
        <f t="shared" si="3"/>
        <v>5020.8</v>
      </c>
      <c r="AA23" s="174">
        <f t="shared" si="3"/>
        <v>5230</v>
      </c>
      <c r="AB23" s="174">
        <f t="shared" si="3"/>
        <v>5439.2</v>
      </c>
      <c r="AC23" s="174">
        <f t="shared" si="3"/>
        <v>5648.4000000000005</v>
      </c>
      <c r="AD23" s="174">
        <f t="shared" si="3"/>
        <v>5857.5999999999995</v>
      </c>
      <c r="AE23" s="174">
        <f t="shared" si="3"/>
        <v>6066.8</v>
      </c>
      <c r="AF23" s="178">
        <f t="shared" si="3"/>
        <v>6276</v>
      </c>
    </row>
    <row r="24" spans="1:32" x14ac:dyDescent="0.2">
      <c r="A24" s="231">
        <v>280</v>
      </c>
      <c r="B24" s="231" t="s">
        <v>288</v>
      </c>
      <c r="C24" s="231">
        <v>1.3</v>
      </c>
      <c r="D24" s="237">
        <v>826</v>
      </c>
      <c r="E24" s="270"/>
      <c r="F24" s="177">
        <f t="shared" si="2"/>
        <v>330.40000000000003</v>
      </c>
      <c r="G24" s="174">
        <f t="shared" si="2"/>
        <v>413</v>
      </c>
      <c r="H24" s="174">
        <f t="shared" si="2"/>
        <v>495.59999999999997</v>
      </c>
      <c r="I24" s="174">
        <f t="shared" si="2"/>
        <v>578.19999999999993</v>
      </c>
      <c r="J24" s="174">
        <f t="shared" si="2"/>
        <v>660.80000000000007</v>
      </c>
      <c r="K24" s="174">
        <f t="shared" si="2"/>
        <v>743.4</v>
      </c>
      <c r="L24" s="174">
        <f t="shared" si="2"/>
        <v>826</v>
      </c>
      <c r="M24" s="174">
        <f t="shared" si="2"/>
        <v>908.6</v>
      </c>
      <c r="N24" s="174">
        <f t="shared" si="2"/>
        <v>991.19999999999993</v>
      </c>
      <c r="O24" s="174">
        <f t="shared" si="2"/>
        <v>1073.8</v>
      </c>
      <c r="P24" s="174">
        <f t="shared" si="2"/>
        <v>1156.3999999999999</v>
      </c>
      <c r="Q24" s="174">
        <f t="shared" si="2"/>
        <v>1239</v>
      </c>
      <c r="R24" s="174">
        <f t="shared" si="2"/>
        <v>1321.6000000000001</v>
      </c>
      <c r="S24" s="174">
        <f t="shared" si="2"/>
        <v>1404.2</v>
      </c>
      <c r="T24" s="174">
        <f t="shared" si="2"/>
        <v>1486.8</v>
      </c>
      <c r="U24" s="174">
        <f t="shared" si="2"/>
        <v>1569.3999999999999</v>
      </c>
      <c r="V24" s="174">
        <f t="shared" si="3"/>
        <v>1652</v>
      </c>
      <c r="W24" s="174">
        <f t="shared" si="3"/>
        <v>1734.6000000000001</v>
      </c>
      <c r="X24" s="174">
        <f t="shared" si="3"/>
        <v>1817.2</v>
      </c>
      <c r="Y24" s="174">
        <f t="shared" si="3"/>
        <v>1899.8</v>
      </c>
      <c r="Z24" s="174">
        <f t="shared" si="3"/>
        <v>1982.3999999999999</v>
      </c>
      <c r="AA24" s="174">
        <f t="shared" si="3"/>
        <v>2065</v>
      </c>
      <c r="AB24" s="174">
        <f t="shared" si="3"/>
        <v>2147.6</v>
      </c>
      <c r="AC24" s="174">
        <f t="shared" si="3"/>
        <v>2230.2000000000003</v>
      </c>
      <c r="AD24" s="174">
        <f t="shared" si="3"/>
        <v>2312.7999999999997</v>
      </c>
      <c r="AE24" s="174">
        <f t="shared" si="3"/>
        <v>2395.4</v>
      </c>
      <c r="AF24" s="178">
        <f t="shared" si="3"/>
        <v>2478</v>
      </c>
    </row>
    <row r="25" spans="1:32" x14ac:dyDescent="0.2">
      <c r="A25" s="231">
        <v>280</v>
      </c>
      <c r="B25" s="231" t="s">
        <v>289</v>
      </c>
      <c r="C25" s="231">
        <v>1.3</v>
      </c>
      <c r="D25" s="237">
        <v>1422</v>
      </c>
      <c r="E25" s="270"/>
      <c r="F25" s="177">
        <f t="shared" si="2"/>
        <v>568.80000000000007</v>
      </c>
      <c r="G25" s="174">
        <f t="shared" si="2"/>
        <v>711</v>
      </c>
      <c r="H25" s="174">
        <f t="shared" si="2"/>
        <v>853.19999999999993</v>
      </c>
      <c r="I25" s="174">
        <f t="shared" si="2"/>
        <v>995.4</v>
      </c>
      <c r="J25" s="174">
        <f t="shared" si="2"/>
        <v>1137.6000000000001</v>
      </c>
      <c r="K25" s="174">
        <f t="shared" si="2"/>
        <v>1279.8</v>
      </c>
      <c r="L25" s="174">
        <f t="shared" si="2"/>
        <v>1422</v>
      </c>
      <c r="M25" s="174">
        <f t="shared" si="2"/>
        <v>1564.2</v>
      </c>
      <c r="N25" s="174">
        <f t="shared" si="2"/>
        <v>1706.3999999999999</v>
      </c>
      <c r="O25" s="174">
        <f t="shared" si="2"/>
        <v>1848.6000000000001</v>
      </c>
      <c r="P25" s="174">
        <f t="shared" si="2"/>
        <v>1990.8</v>
      </c>
      <c r="Q25" s="174">
        <f t="shared" si="2"/>
        <v>2133</v>
      </c>
      <c r="R25" s="174">
        <f t="shared" si="2"/>
        <v>2275.2000000000003</v>
      </c>
      <c r="S25" s="174">
        <f t="shared" si="2"/>
        <v>2417.4</v>
      </c>
      <c r="T25" s="174">
        <f t="shared" si="2"/>
        <v>2559.6</v>
      </c>
      <c r="U25" s="174">
        <f t="shared" si="2"/>
        <v>2701.7999999999997</v>
      </c>
      <c r="V25" s="174">
        <f t="shared" si="3"/>
        <v>2844</v>
      </c>
      <c r="W25" s="174">
        <f t="shared" si="3"/>
        <v>2986.2000000000003</v>
      </c>
      <c r="X25" s="174">
        <f t="shared" si="3"/>
        <v>3128.4</v>
      </c>
      <c r="Y25" s="174">
        <f t="shared" si="3"/>
        <v>3270.6</v>
      </c>
      <c r="Z25" s="174">
        <f t="shared" si="3"/>
        <v>3412.7999999999997</v>
      </c>
      <c r="AA25" s="174">
        <f t="shared" si="3"/>
        <v>3555</v>
      </c>
      <c r="AB25" s="174">
        <f t="shared" si="3"/>
        <v>3697.2000000000003</v>
      </c>
      <c r="AC25" s="174">
        <f t="shared" si="3"/>
        <v>3839.4</v>
      </c>
      <c r="AD25" s="174">
        <f t="shared" si="3"/>
        <v>3981.6</v>
      </c>
      <c r="AE25" s="174">
        <f t="shared" si="3"/>
        <v>4123.8</v>
      </c>
      <c r="AF25" s="178">
        <f t="shared" si="3"/>
        <v>4266</v>
      </c>
    </row>
    <row r="26" spans="1:32" x14ac:dyDescent="0.2">
      <c r="A26" s="231">
        <v>280</v>
      </c>
      <c r="B26" s="231" t="s">
        <v>290</v>
      </c>
      <c r="C26" s="231">
        <v>1.3</v>
      </c>
      <c r="D26" s="237">
        <v>1990</v>
      </c>
      <c r="E26" s="270"/>
      <c r="F26" s="177">
        <f t="shared" si="2"/>
        <v>796</v>
      </c>
      <c r="G26" s="174">
        <f t="shared" si="2"/>
        <v>995</v>
      </c>
      <c r="H26" s="174">
        <f t="shared" si="2"/>
        <v>1194</v>
      </c>
      <c r="I26" s="174">
        <f t="shared" si="2"/>
        <v>1393</v>
      </c>
      <c r="J26" s="174">
        <f t="shared" si="2"/>
        <v>1592</v>
      </c>
      <c r="K26" s="174">
        <f t="shared" si="2"/>
        <v>1791</v>
      </c>
      <c r="L26" s="174">
        <f t="shared" si="2"/>
        <v>1990</v>
      </c>
      <c r="M26" s="174">
        <f t="shared" si="2"/>
        <v>2189</v>
      </c>
      <c r="N26" s="174">
        <f t="shared" si="2"/>
        <v>2388</v>
      </c>
      <c r="O26" s="174">
        <f t="shared" si="2"/>
        <v>2587</v>
      </c>
      <c r="P26" s="174">
        <f t="shared" si="2"/>
        <v>2786</v>
      </c>
      <c r="Q26" s="174">
        <f t="shared" si="2"/>
        <v>2985</v>
      </c>
      <c r="R26" s="174">
        <f t="shared" si="2"/>
        <v>3184</v>
      </c>
      <c r="S26" s="174">
        <f t="shared" si="2"/>
        <v>3383</v>
      </c>
      <c r="T26" s="174">
        <f t="shared" si="2"/>
        <v>3582</v>
      </c>
      <c r="U26" s="174">
        <f t="shared" si="2"/>
        <v>3781</v>
      </c>
      <c r="V26" s="174">
        <f t="shared" si="3"/>
        <v>3980</v>
      </c>
      <c r="W26" s="174">
        <f t="shared" si="3"/>
        <v>4179</v>
      </c>
      <c r="X26" s="174">
        <f t="shared" si="3"/>
        <v>4378</v>
      </c>
      <c r="Y26" s="174">
        <f t="shared" si="3"/>
        <v>4577</v>
      </c>
      <c r="Z26" s="174">
        <f t="shared" si="3"/>
        <v>4776</v>
      </c>
      <c r="AA26" s="174">
        <f t="shared" si="3"/>
        <v>4975</v>
      </c>
      <c r="AB26" s="174">
        <f t="shared" si="3"/>
        <v>5174</v>
      </c>
      <c r="AC26" s="174">
        <f t="shared" si="3"/>
        <v>5373</v>
      </c>
      <c r="AD26" s="174">
        <f t="shared" si="3"/>
        <v>5572</v>
      </c>
      <c r="AE26" s="174">
        <f t="shared" si="3"/>
        <v>5771</v>
      </c>
      <c r="AF26" s="178">
        <f t="shared" si="3"/>
        <v>5970</v>
      </c>
    </row>
    <row r="27" spans="1:32" ht="15" thickBot="1" x14ac:dyDescent="0.25">
      <c r="A27" s="245">
        <v>280</v>
      </c>
      <c r="B27" s="245" t="s">
        <v>291</v>
      </c>
      <c r="C27" s="245">
        <v>1.3</v>
      </c>
      <c r="D27" s="248">
        <v>2530</v>
      </c>
      <c r="E27" s="274"/>
      <c r="F27" s="179">
        <f t="shared" si="2"/>
        <v>1012</v>
      </c>
      <c r="G27" s="180">
        <f t="shared" si="2"/>
        <v>1265</v>
      </c>
      <c r="H27" s="180">
        <f t="shared" si="2"/>
        <v>1518</v>
      </c>
      <c r="I27" s="180">
        <f t="shared" si="2"/>
        <v>1771</v>
      </c>
      <c r="J27" s="180">
        <f t="shared" si="2"/>
        <v>2024</v>
      </c>
      <c r="K27" s="180">
        <f t="shared" si="2"/>
        <v>2277</v>
      </c>
      <c r="L27" s="180">
        <f t="shared" si="2"/>
        <v>2530</v>
      </c>
      <c r="M27" s="180">
        <f t="shared" si="2"/>
        <v>2783</v>
      </c>
      <c r="N27" s="180">
        <f t="shared" si="2"/>
        <v>3036</v>
      </c>
      <c r="O27" s="180">
        <f t="shared" si="2"/>
        <v>3289</v>
      </c>
      <c r="P27" s="180">
        <f t="shared" si="2"/>
        <v>3542</v>
      </c>
      <c r="Q27" s="180">
        <f t="shared" si="2"/>
        <v>3795</v>
      </c>
      <c r="R27" s="180">
        <f t="shared" si="2"/>
        <v>4048</v>
      </c>
      <c r="S27" s="180">
        <f t="shared" si="2"/>
        <v>4301</v>
      </c>
      <c r="T27" s="180">
        <f t="shared" si="2"/>
        <v>4554</v>
      </c>
      <c r="U27" s="180">
        <f t="shared" si="2"/>
        <v>4807</v>
      </c>
      <c r="V27" s="180">
        <f t="shared" si="3"/>
        <v>5060</v>
      </c>
      <c r="W27" s="180">
        <f t="shared" si="3"/>
        <v>5313</v>
      </c>
      <c r="X27" s="180">
        <f t="shared" si="3"/>
        <v>5566</v>
      </c>
      <c r="Y27" s="180">
        <f t="shared" si="3"/>
        <v>5819</v>
      </c>
      <c r="Z27" s="180">
        <f t="shared" si="3"/>
        <v>6072</v>
      </c>
      <c r="AA27" s="180">
        <f t="shared" si="3"/>
        <v>6325</v>
      </c>
      <c r="AB27" s="180">
        <f t="shared" si="3"/>
        <v>6578</v>
      </c>
      <c r="AC27" s="180">
        <f t="shared" si="3"/>
        <v>6831</v>
      </c>
      <c r="AD27" s="180">
        <f t="shared" si="3"/>
        <v>7084</v>
      </c>
      <c r="AE27" s="180">
        <f t="shared" si="3"/>
        <v>7337</v>
      </c>
      <c r="AF27" s="240">
        <f t="shared" si="3"/>
        <v>7590</v>
      </c>
    </row>
  </sheetData>
  <sheetProtection algorithmName="SHA-512" hashValue="8oGyEJZ0POW8kRn3kbLNFxWCwb3B2gFvRq/IRfaIi12OYptL2rMJdHP9naYdRy5qOeLMd1kI8F/XZ6HvwWidAQ==" saltValue="2nKz2mOtHCpkjg3gc4UCmQ==" spinCount="100000" sheet="1" objects="1" scenarios="1"/>
  <conditionalFormatting sqref="F12:AF27">
    <cfRule type="cellIs" dxfId="25" priority="1" operator="greaterThanOrEqual">
      <formula>$D$8</formula>
    </cfRule>
  </conditionalFormatting>
  <dataValidations count="2">
    <dataValidation type="custom" allowBlank="1" showInputMessage="1" showErrorMessage="1" errorTitle="Error" error="Flow Temp Too High" sqref="D3" xr:uid="{6244EF59-DF36-4014-BF6D-F769FB386A3A}">
      <formula1>D3&lt;110.1</formula1>
    </dataValidation>
    <dataValidation type="custom" allowBlank="1" showInputMessage="1" showErrorMessage="1" errorTitle="Return Cannot Exceed Flow" error="Return Temp can not be higher than Flow Temp" sqref="D4" xr:uid="{213A7BB5-7EBD-4531-AA44-CCE9E4453BC1}">
      <formula1>D4&lt;D3</formula1>
    </dataValidation>
  </dataValidations>
  <hyperlinks>
    <hyperlink ref="M4" r:id="rId1" xr:uid="{3055326D-027F-4E23-97AE-C3E75E8BD6B0}"/>
    <hyperlink ref="M5" r:id="rId2" xr:uid="{1A160310-5EB2-4DFF-B20E-5B2925318C1C}"/>
    <hyperlink ref="Q3:S3" location="Home!A1" display="Home" xr:uid="{AD3188B0-537F-4E22-8F9C-82F22AC62398}"/>
    <hyperlink ref="Q5:S5" location="Valves!Print_Area" display="Valves" xr:uid="{B3CF8933-4902-41B9-BF2E-CA7D9040403A}"/>
    <hyperlink ref="Q4:S4" r:id="rId3" display="Product Webpage" xr:uid="{83B82250-9950-4833-96FB-9E37E6383971}"/>
  </hyperlinks>
  <pageMargins left="0.7" right="0.7" top="0.75" bottom="0.75" header="0.3" footer="0.3"/>
  <pageSetup paperSize="9" scale="50" orientation="landscape"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61948-EF1B-4FB1-9DBD-15AEA428E2D7}">
  <sheetPr codeName="Sheet9"/>
  <dimension ref="A1:AQ29"/>
  <sheetViews>
    <sheetView showGridLines="0" zoomScale="85" zoomScaleNormal="85" workbookViewId="0">
      <selection activeCell="N3" sqref="N3"/>
    </sheetView>
  </sheetViews>
  <sheetFormatPr defaultRowHeight="14.25" x14ac:dyDescent="0.2"/>
  <cols>
    <col min="1" max="1" width="10.85546875" style="168" customWidth="1"/>
    <col min="2" max="2" width="9.85546875" style="168" customWidth="1"/>
    <col min="3" max="3" width="11" style="168" customWidth="1"/>
    <col min="4" max="4" width="10.7109375" style="168" customWidth="1"/>
    <col min="5" max="21" width="10.7109375" style="192" customWidth="1"/>
    <col min="22" max="29" width="10.7109375" style="192" hidden="1" customWidth="1"/>
    <col min="30" max="32" width="7.28515625" style="192" hidden="1" customWidth="1"/>
    <col min="33" max="43" width="9.140625" style="168" hidden="1" customWidth="1"/>
    <col min="44" max="16384" width="9.140625" style="168"/>
  </cols>
  <sheetData>
    <row r="1" spans="1:43" ht="46.5" customHeight="1" thickBot="1" x14ac:dyDescent="0.25">
      <c r="A1" s="265" t="s">
        <v>281</v>
      </c>
      <c r="Z1" s="259" t="s">
        <v>2</v>
      </c>
      <c r="AA1" s="260"/>
      <c r="AB1" s="261"/>
      <c r="AC1" s="81">
        <v>75</v>
      </c>
    </row>
    <row r="2" spans="1:43" ht="35.25" thickBot="1" x14ac:dyDescent="0.5">
      <c r="A2" s="266"/>
      <c r="G2" s="652"/>
      <c r="H2" s="653"/>
      <c r="I2" s="310"/>
      <c r="Z2" s="259" t="s">
        <v>3</v>
      </c>
      <c r="AA2" s="260"/>
      <c r="AB2" s="261"/>
      <c r="AC2" s="81">
        <v>65</v>
      </c>
    </row>
    <row r="3" spans="1:43" ht="15" thickBot="1" x14ac:dyDescent="0.25">
      <c r="A3" s="259" t="s">
        <v>2</v>
      </c>
      <c r="B3" s="260"/>
      <c r="C3" s="261"/>
      <c r="D3" s="81">
        <v>80</v>
      </c>
      <c r="E3" s="264"/>
      <c r="G3" s="612"/>
      <c r="H3" s="257" t="s">
        <v>26</v>
      </c>
      <c r="I3" s="258"/>
      <c r="J3" s="510" t="s">
        <v>27</v>
      </c>
      <c r="K3" s="511"/>
      <c r="L3" s="511"/>
      <c r="M3" s="267" t="s">
        <v>172</v>
      </c>
      <c r="N3" s="502"/>
      <c r="O3" s="503"/>
      <c r="Z3" s="259" t="s">
        <v>4</v>
      </c>
      <c r="AA3" s="260"/>
      <c r="AB3" s="261"/>
      <c r="AC3" s="81">
        <v>20</v>
      </c>
      <c r="AD3" s="264"/>
      <c r="AE3" s="264"/>
      <c r="AF3" s="264"/>
    </row>
    <row r="4" spans="1:43" ht="15" thickBot="1" x14ac:dyDescent="0.25">
      <c r="A4" s="259" t="s">
        <v>3</v>
      </c>
      <c r="B4" s="260"/>
      <c r="C4" s="261"/>
      <c r="D4" s="81">
        <v>60</v>
      </c>
      <c r="G4" s="612"/>
      <c r="H4" s="262" t="s">
        <v>31</v>
      </c>
      <c r="I4" s="263"/>
      <c r="J4" s="504" t="s">
        <v>28</v>
      </c>
      <c r="K4" s="505"/>
      <c r="L4" s="505"/>
      <c r="M4" s="267" t="s">
        <v>171</v>
      </c>
      <c r="N4" s="502"/>
      <c r="O4" s="503"/>
      <c r="Z4" s="256"/>
      <c r="AA4" s="254"/>
      <c r="AB4" s="255" t="s">
        <v>33</v>
      </c>
      <c r="AC4" s="187">
        <f>((AC1+AC2)/2)-AC3</f>
        <v>50</v>
      </c>
    </row>
    <row r="5" spans="1:43" ht="15.75" thickBot="1" x14ac:dyDescent="0.3">
      <c r="A5" s="259" t="s">
        <v>4</v>
      </c>
      <c r="B5" s="260"/>
      <c r="C5" s="261"/>
      <c r="D5" s="81">
        <v>20</v>
      </c>
      <c r="G5" s="612"/>
      <c r="H5" s="257" t="s">
        <v>29</v>
      </c>
      <c r="I5" s="258"/>
      <c r="J5" s="507" t="s">
        <v>30</v>
      </c>
      <c r="K5" s="508"/>
      <c r="L5" s="508"/>
      <c r="M5" s="584" t="s">
        <v>209</v>
      </c>
      <c r="N5" s="188"/>
      <c r="O5" s="188"/>
      <c r="AA5" s="642"/>
      <c r="AB5" s="643" t="s">
        <v>275</v>
      </c>
      <c r="AC5" s="647">
        <f>($D$3-$D$4)/(LN(($D$3-$D$5)/($D$4-$D$5)))</f>
        <v>49.326069247528636</v>
      </c>
    </row>
    <row r="6" spans="1:43" ht="15.75" thickBot="1" x14ac:dyDescent="0.3">
      <c r="A6" s="256"/>
      <c r="B6" s="254"/>
      <c r="C6" s="255" t="s">
        <v>33</v>
      </c>
      <c r="D6" s="187">
        <f>((D3+D4)/2)-D5</f>
        <v>50</v>
      </c>
      <c r="G6" s="612"/>
      <c r="AA6" s="644"/>
      <c r="AB6" s="645" t="s">
        <v>276</v>
      </c>
      <c r="AC6" s="648">
        <f>($AC$1-$AC$2)/(LN(($AC$1-$AC$3)/($AC$2-$AC$3)))</f>
        <v>49.83288654563971</v>
      </c>
    </row>
    <row r="7" spans="1:43" ht="15.75" thickBot="1" x14ac:dyDescent="0.3">
      <c r="A7" s="189"/>
      <c r="B7" s="190"/>
      <c r="C7" s="189"/>
      <c r="D7" s="191"/>
      <c r="G7" s="310"/>
      <c r="H7" s="310"/>
      <c r="I7" s="310"/>
      <c r="AA7" s="644"/>
      <c r="AB7" s="645" t="s">
        <v>277</v>
      </c>
      <c r="AC7" s="649">
        <v>1.3</v>
      </c>
    </row>
    <row r="8" spans="1:43" ht="15.75" thickBot="1" x14ac:dyDescent="0.3">
      <c r="A8" s="253" t="s">
        <v>25</v>
      </c>
      <c r="B8" s="254"/>
      <c r="C8" s="255"/>
      <c r="D8" s="81">
        <v>1000</v>
      </c>
      <c r="AA8" s="644"/>
      <c r="AB8" s="646" t="s">
        <v>278</v>
      </c>
      <c r="AC8" s="650"/>
    </row>
    <row r="9" spans="1:43" ht="15.75" thickBot="1" x14ac:dyDescent="0.3">
      <c r="A9" s="189"/>
      <c r="B9" s="190"/>
      <c r="C9" s="189"/>
      <c r="D9" s="191"/>
      <c r="AA9" s="644"/>
      <c r="AB9" s="646" t="s">
        <v>279</v>
      </c>
      <c r="AC9" s="651"/>
    </row>
    <row r="10" spans="1:43" ht="29.25" thickBot="1" x14ac:dyDescent="0.25">
      <c r="A10" s="696" t="s">
        <v>61</v>
      </c>
      <c r="B10" s="640" t="s">
        <v>19</v>
      </c>
      <c r="C10" s="698">
        <v>90</v>
      </c>
      <c r="D10" s="699"/>
      <c r="E10" s="699"/>
      <c r="F10" s="700"/>
      <c r="G10" s="698">
        <v>140</v>
      </c>
      <c r="H10" s="699">
        <v>900</v>
      </c>
      <c r="I10" s="699">
        <v>1000</v>
      </c>
      <c r="J10" s="700">
        <v>1100</v>
      </c>
      <c r="K10" s="698">
        <v>240</v>
      </c>
      <c r="L10" s="699">
        <v>1300</v>
      </c>
      <c r="M10" s="699">
        <v>1400</v>
      </c>
      <c r="N10" s="700">
        <v>1500</v>
      </c>
      <c r="O10" s="698">
        <v>280</v>
      </c>
      <c r="P10" s="699">
        <v>1700</v>
      </c>
      <c r="Q10" s="699">
        <v>1800</v>
      </c>
      <c r="R10" s="700">
        <v>1900</v>
      </c>
      <c r="S10" s="168"/>
      <c r="T10" s="168"/>
      <c r="U10" s="168"/>
      <c r="V10" s="168"/>
      <c r="W10" s="168"/>
      <c r="X10" s="168"/>
      <c r="Y10" s="641"/>
      <c r="Z10" s="641" t="s">
        <v>61</v>
      </c>
      <c r="AA10" s="641" t="s">
        <v>19</v>
      </c>
      <c r="AB10" s="641">
        <v>90</v>
      </c>
      <c r="AC10" s="641"/>
      <c r="AD10" s="641"/>
      <c r="AE10" s="641"/>
      <c r="AF10" s="641">
        <v>140</v>
      </c>
      <c r="AG10" s="641">
        <v>900</v>
      </c>
      <c r="AH10" s="641">
        <v>1000</v>
      </c>
      <c r="AI10" s="641">
        <v>1100</v>
      </c>
      <c r="AJ10" s="641">
        <v>240</v>
      </c>
      <c r="AK10" s="641">
        <v>1300</v>
      </c>
      <c r="AL10" s="641">
        <v>1400</v>
      </c>
      <c r="AM10" s="641">
        <v>1500</v>
      </c>
      <c r="AN10" s="641">
        <v>280</v>
      </c>
      <c r="AO10" s="641">
        <v>1700</v>
      </c>
      <c r="AP10" s="641">
        <v>1800</v>
      </c>
      <c r="AQ10" s="641">
        <v>1900</v>
      </c>
    </row>
    <row r="11" spans="1:43" ht="29.25" thickBot="1" x14ac:dyDescent="0.25">
      <c r="A11" s="697"/>
      <c r="B11" s="533" t="s">
        <v>266</v>
      </c>
      <c r="C11" s="217">
        <v>96</v>
      </c>
      <c r="D11" s="217">
        <v>146</v>
      </c>
      <c r="E11" s="217">
        <v>186</v>
      </c>
      <c r="F11" s="226">
        <v>236</v>
      </c>
      <c r="G11" s="217">
        <v>96</v>
      </c>
      <c r="H11" s="217">
        <v>146</v>
      </c>
      <c r="I11" s="217">
        <v>186</v>
      </c>
      <c r="J11" s="226">
        <v>236</v>
      </c>
      <c r="K11" s="217">
        <v>96</v>
      </c>
      <c r="L11" s="217">
        <v>146</v>
      </c>
      <c r="M11" s="217">
        <v>186</v>
      </c>
      <c r="N11" s="226">
        <v>236</v>
      </c>
      <c r="O11" s="217">
        <v>96</v>
      </c>
      <c r="P11" s="217">
        <v>146</v>
      </c>
      <c r="Q11" s="217">
        <v>186</v>
      </c>
      <c r="R11" s="226">
        <v>236</v>
      </c>
      <c r="S11" s="168"/>
      <c r="T11" s="168"/>
      <c r="U11" s="168"/>
      <c r="V11" s="168"/>
      <c r="W11" s="168"/>
      <c r="X11" s="168"/>
      <c r="Y11" s="641"/>
      <c r="Z11" s="641"/>
      <c r="AA11" s="641" t="s">
        <v>280</v>
      </c>
      <c r="AB11" s="641">
        <v>96</v>
      </c>
      <c r="AC11" s="641">
        <v>146</v>
      </c>
      <c r="AD11" s="641">
        <v>186</v>
      </c>
      <c r="AE11" s="641">
        <v>236</v>
      </c>
      <c r="AF11" s="641">
        <v>281</v>
      </c>
      <c r="AG11" s="641">
        <v>327</v>
      </c>
      <c r="AH11" s="641">
        <v>373</v>
      </c>
      <c r="AI11" s="641">
        <v>419</v>
      </c>
      <c r="AJ11" s="641">
        <v>465</v>
      </c>
      <c r="AK11" s="641">
        <v>511</v>
      </c>
      <c r="AL11" s="641">
        <v>557</v>
      </c>
      <c r="AM11" s="641">
        <v>603</v>
      </c>
      <c r="AN11" s="641">
        <v>649</v>
      </c>
      <c r="AO11" s="641">
        <v>695</v>
      </c>
      <c r="AP11" s="641">
        <v>741</v>
      </c>
      <c r="AQ11" s="641">
        <v>787</v>
      </c>
    </row>
    <row r="12" spans="1:43" x14ac:dyDescent="0.2">
      <c r="A12" s="231">
        <v>600</v>
      </c>
      <c r="B12" s="212"/>
      <c r="C12" s="169">
        <f>ROUND(AB12*($AC$5/$AC$6)^$AC$7,0)</f>
        <v>108</v>
      </c>
      <c r="D12" s="171">
        <f t="shared" ref="D12:R12" si="0">ROUND(AC12*($AC$5/$AC$6)^$AC$7,0)</f>
        <v>242</v>
      </c>
      <c r="E12" s="170"/>
      <c r="F12" s="172">
        <f t="shared" si="0"/>
        <v>542</v>
      </c>
      <c r="G12" s="169">
        <f t="shared" si="0"/>
        <v>194</v>
      </c>
      <c r="H12" s="171">
        <f t="shared" si="0"/>
        <v>374</v>
      </c>
      <c r="I12" s="171">
        <f t="shared" si="0"/>
        <v>547</v>
      </c>
      <c r="J12" s="172">
        <f t="shared" si="0"/>
        <v>712</v>
      </c>
      <c r="K12" s="169">
        <f t="shared" si="0"/>
        <v>264</v>
      </c>
      <c r="L12" s="171">
        <f t="shared" si="0"/>
        <v>508</v>
      </c>
      <c r="M12" s="171">
        <f t="shared" si="0"/>
        <v>743</v>
      </c>
      <c r="N12" s="172">
        <f t="shared" si="0"/>
        <v>969</v>
      </c>
      <c r="O12" s="169">
        <f t="shared" si="0"/>
        <v>286</v>
      </c>
      <c r="P12" s="171">
        <f t="shared" si="0"/>
        <v>550</v>
      </c>
      <c r="Q12" s="171">
        <f t="shared" si="0"/>
        <v>803</v>
      </c>
      <c r="R12" s="172">
        <f t="shared" si="0"/>
        <v>1047</v>
      </c>
      <c r="S12" s="168"/>
      <c r="T12" s="168"/>
      <c r="U12" s="168"/>
      <c r="V12" s="168"/>
      <c r="W12" s="168"/>
      <c r="X12" s="168"/>
      <c r="Y12" s="641"/>
      <c r="Z12" s="641">
        <v>600</v>
      </c>
      <c r="AA12" s="641"/>
      <c r="AB12" s="641">
        <v>109</v>
      </c>
      <c r="AC12" s="641">
        <v>245</v>
      </c>
      <c r="AD12" s="641"/>
      <c r="AE12" s="641">
        <v>549</v>
      </c>
      <c r="AF12" s="641">
        <v>197</v>
      </c>
      <c r="AG12" s="641">
        <v>379</v>
      </c>
      <c r="AH12" s="641">
        <v>554</v>
      </c>
      <c r="AI12" s="641">
        <v>722</v>
      </c>
      <c r="AJ12" s="641">
        <v>268</v>
      </c>
      <c r="AK12" s="641">
        <v>515</v>
      </c>
      <c r="AL12" s="641">
        <v>753</v>
      </c>
      <c r="AM12" s="641">
        <v>982</v>
      </c>
      <c r="AN12" s="641">
        <v>290</v>
      </c>
      <c r="AO12" s="641">
        <v>557</v>
      </c>
      <c r="AP12" s="641">
        <v>814</v>
      </c>
      <c r="AQ12" s="641">
        <v>1061</v>
      </c>
    </row>
    <row r="13" spans="1:43" x14ac:dyDescent="0.2">
      <c r="A13" s="231">
        <v>700</v>
      </c>
      <c r="B13" s="227"/>
      <c r="C13" s="177">
        <f t="shared" ref="C13:C24" si="1">ROUND(AB13*($AC$5/$AC$6)^$AC$7,0)</f>
        <v>126</v>
      </c>
      <c r="D13" s="174">
        <f t="shared" ref="D13:D29" si="2">ROUND(AC13*($AC$5/$AC$6)^$AC$7,0)</f>
        <v>282</v>
      </c>
      <c r="E13" s="175"/>
      <c r="F13" s="178">
        <f t="shared" ref="F13:F29" si="3">ROUND(AE13*($AC$5/$AC$6)^$AC$7,0)</f>
        <v>632</v>
      </c>
      <c r="G13" s="177">
        <f t="shared" ref="G13:G29" si="4">ROUND(AF13*($AC$5/$AC$6)^$AC$7,0)</f>
        <v>226</v>
      </c>
      <c r="H13" s="174">
        <f t="shared" ref="H13:H29" si="5">ROUND(AG13*($AC$5/$AC$6)^$AC$7,0)</f>
        <v>436</v>
      </c>
      <c r="I13" s="174">
        <f t="shared" ref="I13:I29" si="6">ROUND(AH13*($AC$5/$AC$6)^$AC$7,0)</f>
        <v>638</v>
      </c>
      <c r="J13" s="178">
        <f t="shared" ref="J13:J29" si="7">ROUND(AI13*($AC$5/$AC$6)^$AC$7,0)</f>
        <v>831</v>
      </c>
      <c r="K13" s="177">
        <f t="shared" ref="K13:K29" si="8">ROUND(AJ13*($AC$5/$AC$6)^$AC$7,0)</f>
        <v>307</v>
      </c>
      <c r="L13" s="174">
        <f t="shared" ref="L13:L29" si="9">ROUND(AK13*($AC$5/$AC$6)^$AC$7,0)</f>
        <v>593</v>
      </c>
      <c r="M13" s="174">
        <f t="shared" ref="M13:M29" si="10">ROUND(AL13*($AC$5/$AC$6)^$AC$7,0)</f>
        <v>868</v>
      </c>
      <c r="N13" s="178">
        <f t="shared" ref="N13:N29" si="11">ROUND(AM13*($AC$5/$AC$6)^$AC$7,0)</f>
        <v>1130</v>
      </c>
      <c r="O13" s="177">
        <f t="shared" ref="O13:O29" si="12">ROUND(AN13*($AC$5/$AC$6)^$AC$7,0)</f>
        <v>333</v>
      </c>
      <c r="P13" s="174">
        <f t="shared" ref="P13:P29" si="13">ROUND(AO13*($AC$5/$AC$6)^$AC$7,0)</f>
        <v>641</v>
      </c>
      <c r="Q13" s="174">
        <f t="shared" ref="Q13:Q29" si="14">ROUND(AP13*($AC$5/$AC$6)^$AC$7,0)</f>
        <v>938</v>
      </c>
      <c r="R13" s="178">
        <f t="shared" ref="R13:R29" si="15">ROUND(AQ13*($AC$5/$AC$6)^$AC$7,0)</f>
        <v>1222</v>
      </c>
      <c r="S13" s="168"/>
      <c r="T13" s="168"/>
      <c r="U13" s="168"/>
      <c r="V13" s="168"/>
      <c r="W13" s="168"/>
      <c r="X13" s="168"/>
      <c r="Y13" s="641"/>
      <c r="Z13" s="641">
        <v>700</v>
      </c>
      <c r="AA13" s="641"/>
      <c r="AB13" s="641">
        <v>128</v>
      </c>
      <c r="AC13" s="641">
        <v>286</v>
      </c>
      <c r="AD13" s="641"/>
      <c r="AE13" s="641">
        <v>640</v>
      </c>
      <c r="AF13" s="641">
        <v>229</v>
      </c>
      <c r="AG13" s="641">
        <v>442</v>
      </c>
      <c r="AH13" s="641">
        <v>647</v>
      </c>
      <c r="AI13" s="641">
        <v>842</v>
      </c>
      <c r="AJ13" s="641">
        <v>311</v>
      </c>
      <c r="AK13" s="641">
        <v>601</v>
      </c>
      <c r="AL13" s="641">
        <v>880</v>
      </c>
      <c r="AM13" s="641">
        <v>1145</v>
      </c>
      <c r="AN13" s="641">
        <v>337</v>
      </c>
      <c r="AO13" s="641">
        <v>650</v>
      </c>
      <c r="AP13" s="641">
        <v>951</v>
      </c>
      <c r="AQ13" s="641">
        <v>1238</v>
      </c>
    </row>
    <row r="14" spans="1:43" x14ac:dyDescent="0.2">
      <c r="A14" s="231">
        <v>800</v>
      </c>
      <c r="B14" s="227"/>
      <c r="C14" s="177">
        <f t="shared" si="1"/>
        <v>143</v>
      </c>
      <c r="D14" s="174">
        <f t="shared" si="2"/>
        <v>322</v>
      </c>
      <c r="E14" s="175"/>
      <c r="F14" s="178">
        <f t="shared" si="3"/>
        <v>722</v>
      </c>
      <c r="G14" s="177">
        <f t="shared" si="4"/>
        <v>259</v>
      </c>
      <c r="H14" s="174">
        <f t="shared" si="5"/>
        <v>499</v>
      </c>
      <c r="I14" s="174">
        <f t="shared" si="6"/>
        <v>729</v>
      </c>
      <c r="J14" s="178">
        <f t="shared" si="7"/>
        <v>950</v>
      </c>
      <c r="K14" s="177">
        <f t="shared" si="8"/>
        <v>351</v>
      </c>
      <c r="L14" s="174">
        <f t="shared" si="9"/>
        <v>679</v>
      </c>
      <c r="M14" s="174">
        <f t="shared" si="10"/>
        <v>992</v>
      </c>
      <c r="N14" s="178">
        <f t="shared" si="11"/>
        <v>1293</v>
      </c>
      <c r="O14" s="177">
        <f t="shared" si="12"/>
        <v>380</v>
      </c>
      <c r="P14" s="174">
        <f t="shared" si="13"/>
        <v>734</v>
      </c>
      <c r="Q14" s="174">
        <f t="shared" si="14"/>
        <v>1072</v>
      </c>
      <c r="R14" s="178">
        <f t="shared" si="15"/>
        <v>1397</v>
      </c>
      <c r="S14" s="168"/>
      <c r="T14" s="168"/>
      <c r="U14" s="168"/>
      <c r="V14" s="168"/>
      <c r="W14" s="168"/>
      <c r="X14" s="168"/>
      <c r="Y14" s="641"/>
      <c r="Z14" s="641">
        <v>800</v>
      </c>
      <c r="AA14" s="641"/>
      <c r="AB14" s="264">
        <v>145</v>
      </c>
      <c r="AC14" s="641">
        <v>326</v>
      </c>
      <c r="AD14" s="641"/>
      <c r="AE14" s="641">
        <v>732</v>
      </c>
      <c r="AF14" s="641">
        <v>262</v>
      </c>
      <c r="AG14" s="641">
        <v>506</v>
      </c>
      <c r="AH14" s="641">
        <v>739</v>
      </c>
      <c r="AI14" s="641">
        <v>963</v>
      </c>
      <c r="AJ14" s="641">
        <v>356</v>
      </c>
      <c r="AK14" s="641">
        <v>688</v>
      </c>
      <c r="AL14" s="641">
        <v>1005</v>
      </c>
      <c r="AM14" s="641">
        <v>1310</v>
      </c>
      <c r="AN14" s="641">
        <v>385</v>
      </c>
      <c r="AO14" s="641">
        <v>744</v>
      </c>
      <c r="AP14" s="641">
        <v>1086</v>
      </c>
      <c r="AQ14" s="641">
        <v>1416</v>
      </c>
    </row>
    <row r="15" spans="1:43" x14ac:dyDescent="0.2">
      <c r="A15" s="231">
        <v>900</v>
      </c>
      <c r="B15" s="227"/>
      <c r="C15" s="177">
        <f t="shared" si="1"/>
        <v>162</v>
      </c>
      <c r="D15" s="174">
        <f t="shared" si="2"/>
        <v>363</v>
      </c>
      <c r="E15" s="175"/>
      <c r="F15" s="178">
        <f t="shared" si="3"/>
        <v>813</v>
      </c>
      <c r="G15" s="177">
        <f t="shared" si="4"/>
        <v>291</v>
      </c>
      <c r="H15" s="174">
        <f t="shared" si="5"/>
        <v>561</v>
      </c>
      <c r="I15" s="174">
        <f t="shared" si="6"/>
        <v>821</v>
      </c>
      <c r="J15" s="178">
        <f t="shared" si="7"/>
        <v>1069</v>
      </c>
      <c r="K15" s="177">
        <f t="shared" si="8"/>
        <v>396</v>
      </c>
      <c r="L15" s="174">
        <f t="shared" si="9"/>
        <v>764</v>
      </c>
      <c r="M15" s="174">
        <f t="shared" si="10"/>
        <v>1117</v>
      </c>
      <c r="N15" s="178">
        <f t="shared" si="11"/>
        <v>1454</v>
      </c>
      <c r="O15" s="177">
        <f t="shared" si="12"/>
        <v>428</v>
      </c>
      <c r="P15" s="174">
        <f t="shared" si="13"/>
        <v>825</v>
      </c>
      <c r="Q15" s="174">
        <f t="shared" si="14"/>
        <v>1207</v>
      </c>
      <c r="R15" s="178">
        <f t="shared" si="15"/>
        <v>1571</v>
      </c>
      <c r="S15" s="168"/>
      <c r="T15" s="168"/>
      <c r="U15" s="168"/>
      <c r="V15" s="168"/>
      <c r="W15" s="168"/>
      <c r="X15" s="168"/>
      <c r="Y15" s="641"/>
      <c r="Z15" s="641">
        <v>900</v>
      </c>
      <c r="AA15" s="641"/>
      <c r="AB15" s="641">
        <v>164</v>
      </c>
      <c r="AC15" s="641">
        <v>368</v>
      </c>
      <c r="AD15" s="641"/>
      <c r="AE15" s="641">
        <v>824</v>
      </c>
      <c r="AF15" s="641">
        <v>295</v>
      </c>
      <c r="AG15" s="641">
        <v>569</v>
      </c>
      <c r="AH15" s="641">
        <v>832</v>
      </c>
      <c r="AI15" s="641">
        <v>1083</v>
      </c>
      <c r="AJ15" s="641">
        <v>401</v>
      </c>
      <c r="AK15" s="641">
        <v>774</v>
      </c>
      <c r="AL15" s="641">
        <v>1132</v>
      </c>
      <c r="AM15" s="641">
        <v>1473</v>
      </c>
      <c r="AN15" s="641">
        <v>434</v>
      </c>
      <c r="AO15" s="641">
        <v>836</v>
      </c>
      <c r="AP15" s="641">
        <v>1223</v>
      </c>
      <c r="AQ15" s="641">
        <v>1592</v>
      </c>
    </row>
    <row r="16" spans="1:43" x14ac:dyDescent="0.2">
      <c r="A16" s="231">
        <v>1000</v>
      </c>
      <c r="B16" s="227"/>
      <c r="C16" s="177">
        <f t="shared" si="1"/>
        <v>180</v>
      </c>
      <c r="D16" s="174">
        <f t="shared" si="2"/>
        <v>403</v>
      </c>
      <c r="E16" s="175"/>
      <c r="F16" s="178">
        <f t="shared" si="3"/>
        <v>903</v>
      </c>
      <c r="G16" s="177">
        <f t="shared" si="4"/>
        <v>324</v>
      </c>
      <c r="H16" s="174">
        <f t="shared" si="5"/>
        <v>624</v>
      </c>
      <c r="I16" s="174">
        <f t="shared" si="6"/>
        <v>912</v>
      </c>
      <c r="J16" s="178">
        <f t="shared" si="7"/>
        <v>1187</v>
      </c>
      <c r="K16" s="177">
        <f t="shared" si="8"/>
        <v>440</v>
      </c>
      <c r="L16" s="174">
        <f t="shared" si="9"/>
        <v>849</v>
      </c>
      <c r="M16" s="174">
        <f t="shared" si="10"/>
        <v>1240</v>
      </c>
      <c r="N16" s="178">
        <f t="shared" si="11"/>
        <v>1614</v>
      </c>
      <c r="O16" s="177">
        <f t="shared" si="12"/>
        <v>476</v>
      </c>
      <c r="P16" s="174">
        <f t="shared" si="13"/>
        <v>917</v>
      </c>
      <c r="Q16" s="174">
        <f t="shared" si="14"/>
        <v>1340</v>
      </c>
      <c r="R16" s="178">
        <f t="shared" si="15"/>
        <v>1745</v>
      </c>
      <c r="S16" s="168"/>
      <c r="T16" s="168"/>
      <c r="U16" s="168"/>
      <c r="V16" s="168"/>
      <c r="W16" s="168"/>
      <c r="X16" s="168"/>
      <c r="Y16" s="641"/>
      <c r="Z16" s="641">
        <v>1000</v>
      </c>
      <c r="AA16" s="641"/>
      <c r="AB16" s="641">
        <v>182</v>
      </c>
      <c r="AC16" s="641">
        <v>408</v>
      </c>
      <c r="AD16" s="641"/>
      <c r="AE16" s="641">
        <v>915</v>
      </c>
      <c r="AF16" s="641">
        <v>328</v>
      </c>
      <c r="AG16" s="641">
        <v>632</v>
      </c>
      <c r="AH16" s="641">
        <v>924</v>
      </c>
      <c r="AI16" s="641">
        <v>1203</v>
      </c>
      <c r="AJ16" s="641">
        <v>446</v>
      </c>
      <c r="AK16" s="641">
        <v>860</v>
      </c>
      <c r="AL16" s="641">
        <v>1257</v>
      </c>
      <c r="AM16" s="641">
        <v>1636</v>
      </c>
      <c r="AN16" s="641">
        <v>482</v>
      </c>
      <c r="AO16" s="641">
        <v>929</v>
      </c>
      <c r="AP16" s="641">
        <v>1358</v>
      </c>
      <c r="AQ16" s="641">
        <v>1768</v>
      </c>
    </row>
    <row r="17" spans="1:43" x14ac:dyDescent="0.2">
      <c r="A17" s="231">
        <v>1100</v>
      </c>
      <c r="B17" s="227"/>
      <c r="C17" s="177">
        <f t="shared" si="1"/>
        <v>197</v>
      </c>
      <c r="D17" s="174">
        <f t="shared" si="2"/>
        <v>443</v>
      </c>
      <c r="E17" s="175"/>
      <c r="F17" s="178">
        <f t="shared" si="3"/>
        <v>993</v>
      </c>
      <c r="G17" s="177">
        <f t="shared" si="4"/>
        <v>355</v>
      </c>
      <c r="H17" s="174">
        <f t="shared" si="5"/>
        <v>686</v>
      </c>
      <c r="I17" s="174">
        <f t="shared" si="6"/>
        <v>1003</v>
      </c>
      <c r="J17" s="178">
        <f t="shared" si="7"/>
        <v>1307</v>
      </c>
      <c r="K17" s="177">
        <f t="shared" si="8"/>
        <v>484</v>
      </c>
      <c r="L17" s="174">
        <f t="shared" si="9"/>
        <v>933</v>
      </c>
      <c r="M17" s="174">
        <f t="shared" si="10"/>
        <v>1364</v>
      </c>
      <c r="N17" s="178">
        <f t="shared" si="11"/>
        <v>1777</v>
      </c>
      <c r="O17" s="177">
        <f t="shared" si="12"/>
        <v>522</v>
      </c>
      <c r="P17" s="174">
        <f t="shared" si="13"/>
        <v>1009</v>
      </c>
      <c r="Q17" s="174">
        <f t="shared" si="14"/>
        <v>1474</v>
      </c>
      <c r="R17" s="178">
        <f t="shared" si="15"/>
        <v>1920</v>
      </c>
      <c r="S17" s="168"/>
      <c r="T17" s="168"/>
      <c r="U17" s="168"/>
      <c r="V17" s="168"/>
      <c r="W17" s="168"/>
      <c r="X17" s="168"/>
      <c r="Y17" s="641"/>
      <c r="Z17" s="641">
        <v>1100</v>
      </c>
      <c r="AA17" s="641"/>
      <c r="AB17" s="641">
        <v>200</v>
      </c>
      <c r="AC17" s="641">
        <v>449</v>
      </c>
      <c r="AD17" s="641"/>
      <c r="AE17" s="641">
        <v>1006</v>
      </c>
      <c r="AF17" s="641">
        <v>360</v>
      </c>
      <c r="AG17" s="641">
        <v>695</v>
      </c>
      <c r="AH17" s="641">
        <v>1016</v>
      </c>
      <c r="AI17" s="641">
        <v>1324</v>
      </c>
      <c r="AJ17" s="641">
        <v>490</v>
      </c>
      <c r="AK17" s="641">
        <v>945</v>
      </c>
      <c r="AL17" s="641">
        <v>1382</v>
      </c>
      <c r="AM17" s="641">
        <v>1801</v>
      </c>
      <c r="AN17" s="641">
        <v>529</v>
      </c>
      <c r="AO17" s="641">
        <v>1022</v>
      </c>
      <c r="AP17" s="641">
        <v>1494</v>
      </c>
      <c r="AQ17" s="641">
        <v>1946</v>
      </c>
    </row>
    <row r="18" spans="1:43" x14ac:dyDescent="0.2">
      <c r="A18" s="231">
        <v>1200</v>
      </c>
      <c r="B18" s="227"/>
      <c r="C18" s="177">
        <f t="shared" si="1"/>
        <v>216</v>
      </c>
      <c r="D18" s="174">
        <f t="shared" si="2"/>
        <v>484</v>
      </c>
      <c r="E18" s="175"/>
      <c r="F18" s="178">
        <f t="shared" si="3"/>
        <v>1084</v>
      </c>
      <c r="G18" s="177">
        <f t="shared" si="4"/>
        <v>388</v>
      </c>
      <c r="H18" s="174">
        <f t="shared" si="5"/>
        <v>748</v>
      </c>
      <c r="I18" s="174">
        <f t="shared" si="6"/>
        <v>1093</v>
      </c>
      <c r="J18" s="178">
        <f t="shared" si="7"/>
        <v>1425</v>
      </c>
      <c r="K18" s="177">
        <f t="shared" si="8"/>
        <v>527</v>
      </c>
      <c r="L18" s="174">
        <f t="shared" si="9"/>
        <v>1017</v>
      </c>
      <c r="M18" s="174">
        <f t="shared" si="10"/>
        <v>1488</v>
      </c>
      <c r="N18" s="178">
        <f t="shared" si="11"/>
        <v>1938</v>
      </c>
      <c r="O18" s="177">
        <f t="shared" si="12"/>
        <v>570</v>
      </c>
      <c r="P18" s="174">
        <f t="shared" si="13"/>
        <v>1100</v>
      </c>
      <c r="Q18" s="174">
        <f t="shared" si="14"/>
        <v>1608</v>
      </c>
      <c r="R18" s="178">
        <f t="shared" si="15"/>
        <v>2095</v>
      </c>
      <c r="S18" s="168"/>
      <c r="T18" s="168"/>
      <c r="U18" s="168"/>
      <c r="V18" s="168"/>
      <c r="W18" s="168"/>
      <c r="X18" s="168"/>
      <c r="Y18" s="641"/>
      <c r="Z18" s="641">
        <v>1200</v>
      </c>
      <c r="AA18" s="641"/>
      <c r="AB18" s="641">
        <v>219</v>
      </c>
      <c r="AC18" s="641">
        <v>490</v>
      </c>
      <c r="AD18" s="641"/>
      <c r="AE18" s="641">
        <v>1098</v>
      </c>
      <c r="AF18" s="641">
        <v>393</v>
      </c>
      <c r="AG18" s="641">
        <v>758</v>
      </c>
      <c r="AH18" s="641">
        <v>1108</v>
      </c>
      <c r="AI18" s="641">
        <v>1444</v>
      </c>
      <c r="AJ18" s="641">
        <v>534</v>
      </c>
      <c r="AK18" s="641">
        <v>1031</v>
      </c>
      <c r="AL18" s="641">
        <v>1508</v>
      </c>
      <c r="AM18" s="641">
        <v>1964</v>
      </c>
      <c r="AN18" s="641">
        <v>578</v>
      </c>
      <c r="AO18" s="641">
        <v>1115</v>
      </c>
      <c r="AP18" s="641">
        <v>1630</v>
      </c>
      <c r="AQ18" s="641">
        <v>2123</v>
      </c>
    </row>
    <row r="19" spans="1:43" x14ac:dyDescent="0.2">
      <c r="A19" s="231">
        <v>1300</v>
      </c>
      <c r="B19" s="227"/>
      <c r="C19" s="177">
        <f t="shared" si="1"/>
        <v>234</v>
      </c>
      <c r="D19" s="174">
        <f t="shared" si="2"/>
        <v>524</v>
      </c>
      <c r="E19" s="175"/>
      <c r="F19" s="178">
        <f t="shared" si="3"/>
        <v>1174</v>
      </c>
      <c r="G19" s="177">
        <f t="shared" si="4"/>
        <v>425</v>
      </c>
      <c r="H19" s="174">
        <f t="shared" si="5"/>
        <v>823</v>
      </c>
      <c r="I19" s="174">
        <f t="shared" si="6"/>
        <v>1204</v>
      </c>
      <c r="J19" s="178">
        <f t="shared" si="7"/>
        <v>1570</v>
      </c>
      <c r="K19" s="177">
        <f t="shared" si="8"/>
        <v>578</v>
      </c>
      <c r="L19" s="174">
        <f t="shared" si="9"/>
        <v>1119</v>
      </c>
      <c r="M19" s="174">
        <f t="shared" si="10"/>
        <v>1638</v>
      </c>
      <c r="N19" s="178">
        <f t="shared" si="11"/>
        <v>2134</v>
      </c>
      <c r="O19" s="177">
        <f t="shared" si="12"/>
        <v>626</v>
      </c>
      <c r="P19" s="174">
        <f t="shared" si="13"/>
        <v>1210</v>
      </c>
      <c r="Q19" s="174">
        <f t="shared" si="14"/>
        <v>1771</v>
      </c>
      <c r="R19" s="178">
        <f t="shared" si="15"/>
        <v>2307</v>
      </c>
      <c r="S19" s="168"/>
      <c r="T19" s="168"/>
      <c r="U19" s="168"/>
      <c r="V19" s="168"/>
      <c r="W19" s="168"/>
      <c r="X19" s="168"/>
      <c r="Y19" s="641"/>
      <c r="Z19" s="641">
        <v>1300</v>
      </c>
      <c r="AA19" s="641"/>
      <c r="AB19" s="641">
        <v>237</v>
      </c>
      <c r="AC19" s="641">
        <v>531</v>
      </c>
      <c r="AD19" s="641"/>
      <c r="AE19" s="641">
        <v>1190</v>
      </c>
      <c r="AF19" s="641">
        <v>431</v>
      </c>
      <c r="AG19" s="641">
        <v>834</v>
      </c>
      <c r="AH19" s="641">
        <v>1220</v>
      </c>
      <c r="AI19" s="641">
        <v>1591</v>
      </c>
      <c r="AJ19" s="641">
        <v>586</v>
      </c>
      <c r="AK19" s="641">
        <v>1134</v>
      </c>
      <c r="AL19" s="641">
        <v>1660</v>
      </c>
      <c r="AM19" s="641">
        <v>2163</v>
      </c>
      <c r="AN19" s="641">
        <v>634</v>
      </c>
      <c r="AO19" s="641">
        <v>1226</v>
      </c>
      <c r="AP19" s="641">
        <v>1795</v>
      </c>
      <c r="AQ19" s="641">
        <v>2338</v>
      </c>
    </row>
    <row r="20" spans="1:43" x14ac:dyDescent="0.2">
      <c r="A20" s="231">
        <v>1400</v>
      </c>
      <c r="B20" s="227"/>
      <c r="C20" s="177">
        <f t="shared" si="1"/>
        <v>252</v>
      </c>
      <c r="D20" s="174">
        <f t="shared" si="2"/>
        <v>563</v>
      </c>
      <c r="E20" s="175"/>
      <c r="F20" s="178">
        <f t="shared" si="3"/>
        <v>1264</v>
      </c>
      <c r="G20" s="177">
        <f t="shared" si="4"/>
        <v>463</v>
      </c>
      <c r="H20" s="174">
        <f t="shared" si="5"/>
        <v>897</v>
      </c>
      <c r="I20" s="174">
        <f t="shared" si="6"/>
        <v>1314</v>
      </c>
      <c r="J20" s="178">
        <f t="shared" si="7"/>
        <v>1714</v>
      </c>
      <c r="K20" s="177">
        <f t="shared" si="8"/>
        <v>630</v>
      </c>
      <c r="L20" s="174">
        <f t="shared" si="9"/>
        <v>1221</v>
      </c>
      <c r="M20" s="174">
        <f t="shared" si="10"/>
        <v>1788</v>
      </c>
      <c r="N20" s="178">
        <f t="shared" si="11"/>
        <v>2331</v>
      </c>
      <c r="O20" s="177">
        <f t="shared" si="12"/>
        <v>680</v>
      </c>
      <c r="P20" s="174">
        <f t="shared" si="13"/>
        <v>1319</v>
      </c>
      <c r="Q20" s="174">
        <f t="shared" si="14"/>
        <v>1933</v>
      </c>
      <c r="R20" s="178">
        <f t="shared" si="15"/>
        <v>2519</v>
      </c>
      <c r="S20" s="168"/>
      <c r="T20" s="168"/>
      <c r="U20" s="168"/>
      <c r="V20" s="168"/>
      <c r="W20" s="168"/>
      <c r="X20" s="168"/>
      <c r="Y20" s="641"/>
      <c r="Z20" s="641">
        <v>1400</v>
      </c>
      <c r="AA20" s="641"/>
      <c r="AB20" s="641">
        <v>255</v>
      </c>
      <c r="AC20" s="641">
        <v>571</v>
      </c>
      <c r="AD20" s="641"/>
      <c r="AE20" s="641">
        <v>1281</v>
      </c>
      <c r="AF20" s="641">
        <v>469</v>
      </c>
      <c r="AG20" s="641">
        <v>909</v>
      </c>
      <c r="AH20" s="641">
        <v>1332</v>
      </c>
      <c r="AI20" s="641">
        <v>1737</v>
      </c>
      <c r="AJ20" s="641">
        <v>638</v>
      </c>
      <c r="AK20" s="641">
        <v>1237</v>
      </c>
      <c r="AL20" s="641">
        <v>1812</v>
      </c>
      <c r="AM20" s="641">
        <v>2362</v>
      </c>
      <c r="AN20" s="641">
        <v>689</v>
      </c>
      <c r="AO20" s="641">
        <v>1337</v>
      </c>
      <c r="AP20" s="641">
        <v>1959</v>
      </c>
      <c r="AQ20" s="641">
        <v>2553</v>
      </c>
    </row>
    <row r="21" spans="1:43" x14ac:dyDescent="0.2">
      <c r="A21" s="231">
        <v>1500</v>
      </c>
      <c r="B21" s="227"/>
      <c r="C21" s="177">
        <f t="shared" si="1"/>
        <v>269</v>
      </c>
      <c r="D21" s="174">
        <f t="shared" si="2"/>
        <v>604</v>
      </c>
      <c r="E21" s="175"/>
      <c r="F21" s="178">
        <f t="shared" si="3"/>
        <v>1355</v>
      </c>
      <c r="G21" s="177">
        <f t="shared" si="4"/>
        <v>500</v>
      </c>
      <c r="H21" s="174">
        <f t="shared" si="5"/>
        <v>972</v>
      </c>
      <c r="I21" s="174">
        <f t="shared" si="6"/>
        <v>1425</v>
      </c>
      <c r="J21" s="178">
        <f t="shared" si="7"/>
        <v>1859</v>
      </c>
      <c r="K21" s="177">
        <f t="shared" si="8"/>
        <v>680</v>
      </c>
      <c r="L21" s="174">
        <f t="shared" si="9"/>
        <v>1322</v>
      </c>
      <c r="M21" s="174">
        <f t="shared" si="10"/>
        <v>1938</v>
      </c>
      <c r="N21" s="178">
        <f t="shared" si="11"/>
        <v>2528</v>
      </c>
      <c r="O21" s="177">
        <f t="shared" si="12"/>
        <v>735</v>
      </c>
      <c r="P21" s="174">
        <f t="shared" si="13"/>
        <v>1429</v>
      </c>
      <c r="Q21" s="174">
        <f t="shared" si="14"/>
        <v>2095</v>
      </c>
      <c r="R21" s="178">
        <f t="shared" si="15"/>
        <v>2732</v>
      </c>
      <c r="S21" s="168"/>
      <c r="T21" s="168"/>
      <c r="U21" s="168"/>
      <c r="V21" s="168"/>
      <c r="W21" s="168"/>
      <c r="X21" s="168"/>
      <c r="Y21" s="641"/>
      <c r="Z21" s="641">
        <v>1500</v>
      </c>
      <c r="AA21" s="641"/>
      <c r="AB21" s="641">
        <v>273</v>
      </c>
      <c r="AC21" s="641">
        <v>612</v>
      </c>
      <c r="AD21" s="641"/>
      <c r="AE21" s="641">
        <v>1373</v>
      </c>
      <c r="AF21" s="641">
        <v>507</v>
      </c>
      <c r="AG21" s="641">
        <v>985</v>
      </c>
      <c r="AH21" s="641">
        <v>1444</v>
      </c>
      <c r="AI21" s="641">
        <v>1884</v>
      </c>
      <c r="AJ21" s="641">
        <v>689</v>
      </c>
      <c r="AK21" s="641">
        <v>1340</v>
      </c>
      <c r="AL21" s="641">
        <v>1964</v>
      </c>
      <c r="AM21" s="641">
        <v>2562</v>
      </c>
      <c r="AN21" s="641">
        <v>745</v>
      </c>
      <c r="AO21" s="641">
        <v>1448</v>
      </c>
      <c r="AP21" s="641">
        <v>2123</v>
      </c>
      <c r="AQ21" s="641">
        <v>2769</v>
      </c>
    </row>
    <row r="22" spans="1:43" x14ac:dyDescent="0.2">
      <c r="A22" s="231">
        <v>1600</v>
      </c>
      <c r="B22" s="227"/>
      <c r="C22" s="177">
        <f t="shared" si="1"/>
        <v>287</v>
      </c>
      <c r="D22" s="174">
        <f t="shared" si="2"/>
        <v>644</v>
      </c>
      <c r="E22" s="175"/>
      <c r="F22" s="178">
        <f t="shared" si="3"/>
        <v>1445</v>
      </c>
      <c r="G22" s="177">
        <f t="shared" si="4"/>
        <v>537</v>
      </c>
      <c r="H22" s="174">
        <f t="shared" si="5"/>
        <v>1046</v>
      </c>
      <c r="I22" s="174">
        <f t="shared" si="6"/>
        <v>1535</v>
      </c>
      <c r="J22" s="178">
        <f t="shared" si="7"/>
        <v>2003</v>
      </c>
      <c r="K22" s="177">
        <f t="shared" si="8"/>
        <v>730</v>
      </c>
      <c r="L22" s="174">
        <f t="shared" si="9"/>
        <v>1424</v>
      </c>
      <c r="M22" s="174">
        <f t="shared" si="10"/>
        <v>2088</v>
      </c>
      <c r="N22" s="178">
        <f t="shared" si="11"/>
        <v>2725</v>
      </c>
      <c r="O22" s="177">
        <f t="shared" si="12"/>
        <v>789</v>
      </c>
      <c r="P22" s="174">
        <f t="shared" si="13"/>
        <v>1538</v>
      </c>
      <c r="Q22" s="174">
        <f t="shared" si="14"/>
        <v>2257</v>
      </c>
      <c r="R22" s="178">
        <f t="shared" si="15"/>
        <v>2945</v>
      </c>
      <c r="S22" s="168"/>
      <c r="T22" s="168"/>
      <c r="U22" s="168"/>
      <c r="V22" s="168"/>
      <c r="W22" s="168"/>
      <c r="X22" s="168"/>
      <c r="Y22" s="641"/>
      <c r="Z22" s="641">
        <v>1600</v>
      </c>
      <c r="AA22" s="641"/>
      <c r="AB22" s="641">
        <v>291</v>
      </c>
      <c r="AC22" s="641">
        <v>653</v>
      </c>
      <c r="AD22" s="641"/>
      <c r="AE22" s="641">
        <v>1464</v>
      </c>
      <c r="AF22" s="641">
        <v>544</v>
      </c>
      <c r="AG22" s="641">
        <v>1060</v>
      </c>
      <c r="AH22" s="641">
        <v>1556</v>
      </c>
      <c r="AI22" s="641">
        <v>2030</v>
      </c>
      <c r="AJ22" s="641">
        <v>740</v>
      </c>
      <c r="AK22" s="641">
        <v>1443</v>
      </c>
      <c r="AL22" s="641">
        <v>2116</v>
      </c>
      <c r="AM22" s="641">
        <v>2761</v>
      </c>
      <c r="AN22" s="641">
        <v>800</v>
      </c>
      <c r="AO22" s="641">
        <v>1559</v>
      </c>
      <c r="AP22" s="641">
        <v>2287</v>
      </c>
      <c r="AQ22" s="641">
        <v>2984</v>
      </c>
    </row>
    <row r="23" spans="1:43" x14ac:dyDescent="0.2">
      <c r="A23" s="231">
        <v>1800</v>
      </c>
      <c r="B23" s="227"/>
      <c r="C23" s="177">
        <f t="shared" si="1"/>
        <v>323</v>
      </c>
      <c r="D23" s="174">
        <f t="shared" si="2"/>
        <v>724</v>
      </c>
      <c r="E23" s="175"/>
      <c r="F23" s="178">
        <f t="shared" si="3"/>
        <v>1624</v>
      </c>
      <c r="G23" s="177">
        <f t="shared" si="4"/>
        <v>611</v>
      </c>
      <c r="H23" s="174">
        <f t="shared" si="5"/>
        <v>1195</v>
      </c>
      <c r="I23" s="174">
        <f t="shared" si="6"/>
        <v>1756</v>
      </c>
      <c r="J23" s="178">
        <f t="shared" si="7"/>
        <v>2291</v>
      </c>
      <c r="K23" s="177">
        <f t="shared" si="8"/>
        <v>831</v>
      </c>
      <c r="L23" s="174">
        <f t="shared" si="9"/>
        <v>1626</v>
      </c>
      <c r="M23" s="174">
        <f t="shared" si="10"/>
        <v>2388</v>
      </c>
      <c r="N23" s="178">
        <f t="shared" si="11"/>
        <v>3116</v>
      </c>
      <c r="O23" s="177">
        <f t="shared" si="12"/>
        <v>898</v>
      </c>
      <c r="P23" s="174">
        <f t="shared" si="13"/>
        <v>1758</v>
      </c>
      <c r="Q23" s="174">
        <f t="shared" si="14"/>
        <v>2581</v>
      </c>
      <c r="R23" s="178">
        <f t="shared" si="15"/>
        <v>3368</v>
      </c>
      <c r="S23" s="168"/>
      <c r="T23" s="168"/>
      <c r="U23" s="168"/>
      <c r="V23" s="168"/>
      <c r="W23" s="168"/>
      <c r="X23" s="168"/>
      <c r="Y23" s="641"/>
      <c r="Z23" s="641">
        <v>1800</v>
      </c>
      <c r="AA23" s="641"/>
      <c r="AB23" s="641">
        <v>327</v>
      </c>
      <c r="AC23" s="641">
        <v>734</v>
      </c>
      <c r="AD23" s="641"/>
      <c r="AE23" s="641">
        <v>1646</v>
      </c>
      <c r="AF23" s="641">
        <v>619</v>
      </c>
      <c r="AG23" s="641">
        <v>1211</v>
      </c>
      <c r="AH23" s="641">
        <v>1779</v>
      </c>
      <c r="AI23" s="641">
        <v>2322</v>
      </c>
      <c r="AJ23" s="641">
        <v>842</v>
      </c>
      <c r="AK23" s="641">
        <v>1648</v>
      </c>
      <c r="AL23" s="641">
        <v>2420</v>
      </c>
      <c r="AM23" s="641">
        <v>3158</v>
      </c>
      <c r="AN23" s="641">
        <v>910</v>
      </c>
      <c r="AO23" s="641">
        <v>1782</v>
      </c>
      <c r="AP23" s="641">
        <v>2616</v>
      </c>
      <c r="AQ23" s="641">
        <v>3413</v>
      </c>
    </row>
    <row r="24" spans="1:43" x14ac:dyDescent="0.2">
      <c r="A24" s="231">
        <v>2000</v>
      </c>
      <c r="B24" s="227"/>
      <c r="C24" s="177">
        <f t="shared" si="1"/>
        <v>359</v>
      </c>
      <c r="D24" s="174">
        <f t="shared" si="2"/>
        <v>805</v>
      </c>
      <c r="E24" s="175"/>
      <c r="F24" s="178">
        <f t="shared" si="3"/>
        <v>1806</v>
      </c>
      <c r="G24" s="177">
        <f t="shared" si="4"/>
        <v>686</v>
      </c>
      <c r="H24" s="174">
        <f t="shared" si="5"/>
        <v>1345</v>
      </c>
      <c r="I24" s="174">
        <f t="shared" si="6"/>
        <v>1977</v>
      </c>
      <c r="J24" s="178">
        <f t="shared" si="7"/>
        <v>2580</v>
      </c>
      <c r="K24" s="177">
        <f t="shared" si="8"/>
        <v>933</v>
      </c>
      <c r="L24" s="174">
        <f t="shared" si="9"/>
        <v>1830</v>
      </c>
      <c r="M24" s="174">
        <f t="shared" si="10"/>
        <v>2688</v>
      </c>
      <c r="N24" s="178">
        <f t="shared" si="11"/>
        <v>3509</v>
      </c>
      <c r="O24" s="177">
        <f t="shared" si="12"/>
        <v>1009</v>
      </c>
      <c r="P24" s="174">
        <f t="shared" si="13"/>
        <v>1978</v>
      </c>
      <c r="Q24" s="174">
        <f t="shared" si="14"/>
        <v>2906</v>
      </c>
      <c r="R24" s="178">
        <f t="shared" si="15"/>
        <v>3793</v>
      </c>
      <c r="S24" s="168"/>
      <c r="T24" s="168"/>
      <c r="U24" s="168"/>
      <c r="V24" s="168"/>
      <c r="W24" s="168"/>
      <c r="X24" s="168"/>
      <c r="Y24" s="641"/>
      <c r="Z24" s="641">
        <v>2000</v>
      </c>
      <c r="AA24" s="641"/>
      <c r="AB24" s="641">
        <v>364</v>
      </c>
      <c r="AC24" s="641">
        <v>816</v>
      </c>
      <c r="AD24" s="641"/>
      <c r="AE24" s="641">
        <v>1830</v>
      </c>
      <c r="AF24" s="641">
        <v>695</v>
      </c>
      <c r="AG24" s="641">
        <v>1363</v>
      </c>
      <c r="AH24" s="641">
        <v>2003</v>
      </c>
      <c r="AI24" s="641">
        <v>2615</v>
      </c>
      <c r="AJ24" s="641">
        <v>945</v>
      </c>
      <c r="AK24" s="641">
        <v>1854</v>
      </c>
      <c r="AL24" s="641">
        <v>2724</v>
      </c>
      <c r="AM24" s="641">
        <v>3556</v>
      </c>
      <c r="AN24" s="641">
        <v>1022</v>
      </c>
      <c r="AO24" s="641">
        <v>2004</v>
      </c>
      <c r="AP24" s="641">
        <v>2945</v>
      </c>
      <c r="AQ24" s="641">
        <v>3844</v>
      </c>
    </row>
    <row r="25" spans="1:43" x14ac:dyDescent="0.2">
      <c r="A25" s="231">
        <v>2200</v>
      </c>
      <c r="B25" s="227"/>
      <c r="C25" s="366"/>
      <c r="D25" s="174">
        <f t="shared" si="2"/>
        <v>886</v>
      </c>
      <c r="E25" s="175"/>
      <c r="F25" s="178">
        <f t="shared" si="3"/>
        <v>1986</v>
      </c>
      <c r="G25" s="177">
        <f t="shared" si="4"/>
        <v>760</v>
      </c>
      <c r="H25" s="174">
        <f t="shared" si="5"/>
        <v>1494</v>
      </c>
      <c r="I25" s="174">
        <f t="shared" si="6"/>
        <v>2198</v>
      </c>
      <c r="J25" s="178">
        <f t="shared" si="7"/>
        <v>2870</v>
      </c>
      <c r="K25" s="177">
        <f t="shared" si="8"/>
        <v>1033</v>
      </c>
      <c r="L25" s="174">
        <f t="shared" si="9"/>
        <v>2032</v>
      </c>
      <c r="M25" s="174">
        <f t="shared" si="10"/>
        <v>2989</v>
      </c>
      <c r="N25" s="178">
        <f t="shared" si="11"/>
        <v>3903</v>
      </c>
      <c r="O25" s="177">
        <f t="shared" si="12"/>
        <v>1117</v>
      </c>
      <c r="P25" s="174">
        <f t="shared" si="13"/>
        <v>2197</v>
      </c>
      <c r="Q25" s="174">
        <f t="shared" si="14"/>
        <v>3231</v>
      </c>
      <c r="R25" s="178">
        <f t="shared" si="15"/>
        <v>4219</v>
      </c>
      <c r="S25" s="168"/>
      <c r="T25" s="168"/>
      <c r="U25" s="168"/>
      <c r="V25" s="168"/>
      <c r="W25" s="168"/>
      <c r="X25" s="168"/>
      <c r="Y25" s="641"/>
      <c r="Z25" s="641">
        <v>2200</v>
      </c>
      <c r="AA25" s="641"/>
      <c r="AB25" s="641"/>
      <c r="AC25" s="641">
        <v>898</v>
      </c>
      <c r="AD25" s="641"/>
      <c r="AE25" s="641">
        <v>2013</v>
      </c>
      <c r="AF25" s="641">
        <v>770</v>
      </c>
      <c r="AG25" s="641">
        <v>1514</v>
      </c>
      <c r="AH25" s="641">
        <v>2227</v>
      </c>
      <c r="AI25" s="641">
        <v>2908</v>
      </c>
      <c r="AJ25" s="641">
        <v>1047</v>
      </c>
      <c r="AK25" s="641">
        <v>2059</v>
      </c>
      <c r="AL25" s="641">
        <v>3029</v>
      </c>
      <c r="AM25" s="641">
        <v>3955</v>
      </c>
      <c r="AN25" s="641">
        <v>1132</v>
      </c>
      <c r="AO25" s="641">
        <v>2226</v>
      </c>
      <c r="AP25" s="641">
        <v>3274</v>
      </c>
      <c r="AQ25" s="641">
        <v>4275</v>
      </c>
    </row>
    <row r="26" spans="1:43" x14ac:dyDescent="0.2">
      <c r="A26" s="231">
        <v>2400</v>
      </c>
      <c r="B26" s="227"/>
      <c r="C26" s="366"/>
      <c r="D26" s="174">
        <f t="shared" si="2"/>
        <v>966</v>
      </c>
      <c r="E26" s="175"/>
      <c r="F26" s="178">
        <f t="shared" si="3"/>
        <v>2167</v>
      </c>
      <c r="G26" s="177">
        <f t="shared" si="4"/>
        <v>836</v>
      </c>
      <c r="H26" s="174">
        <f t="shared" si="5"/>
        <v>1644</v>
      </c>
      <c r="I26" s="174">
        <f t="shared" si="6"/>
        <v>2419</v>
      </c>
      <c r="J26" s="178">
        <f t="shared" si="7"/>
        <v>3158</v>
      </c>
      <c r="K26" s="177">
        <f t="shared" si="8"/>
        <v>1137</v>
      </c>
      <c r="L26" s="174">
        <f t="shared" si="9"/>
        <v>2236</v>
      </c>
      <c r="M26" s="174">
        <f t="shared" si="10"/>
        <v>3289</v>
      </c>
      <c r="N26" s="178">
        <f t="shared" si="11"/>
        <v>4295</v>
      </c>
      <c r="O26" s="177">
        <f t="shared" si="12"/>
        <v>1229</v>
      </c>
      <c r="P26" s="174">
        <f t="shared" si="13"/>
        <v>2417</v>
      </c>
      <c r="Q26" s="174">
        <f t="shared" si="14"/>
        <v>3555</v>
      </c>
      <c r="R26" s="178">
        <f t="shared" si="15"/>
        <v>4642</v>
      </c>
      <c r="S26" s="168"/>
      <c r="T26" s="168"/>
      <c r="U26" s="168"/>
      <c r="V26" s="168"/>
      <c r="W26" s="168"/>
      <c r="X26" s="168"/>
      <c r="Y26" s="641"/>
      <c r="Z26" s="641">
        <v>2400</v>
      </c>
      <c r="AA26" s="641"/>
      <c r="AB26" s="641"/>
      <c r="AC26" s="641">
        <v>979</v>
      </c>
      <c r="AD26" s="641"/>
      <c r="AE26" s="641">
        <v>2196</v>
      </c>
      <c r="AF26" s="641">
        <v>847</v>
      </c>
      <c r="AG26" s="641">
        <v>1666</v>
      </c>
      <c r="AH26" s="641">
        <v>2451</v>
      </c>
      <c r="AI26" s="641">
        <v>3200</v>
      </c>
      <c r="AJ26" s="641">
        <v>1152</v>
      </c>
      <c r="AK26" s="641">
        <v>2266</v>
      </c>
      <c r="AL26" s="641">
        <v>3333</v>
      </c>
      <c r="AM26" s="641">
        <v>4352</v>
      </c>
      <c r="AN26" s="641">
        <v>1245</v>
      </c>
      <c r="AO26" s="641">
        <v>2449</v>
      </c>
      <c r="AP26" s="641">
        <v>3603</v>
      </c>
      <c r="AQ26" s="641">
        <v>4704</v>
      </c>
    </row>
    <row r="27" spans="1:43" x14ac:dyDescent="0.2">
      <c r="A27" s="231">
        <v>2600</v>
      </c>
      <c r="B27" s="227"/>
      <c r="C27" s="366"/>
      <c r="D27" s="174">
        <f t="shared" si="2"/>
        <v>1047</v>
      </c>
      <c r="E27" s="175"/>
      <c r="F27" s="178">
        <f t="shared" si="3"/>
        <v>2348</v>
      </c>
      <c r="G27" s="177">
        <f t="shared" si="4"/>
        <v>913</v>
      </c>
      <c r="H27" s="174">
        <f t="shared" si="5"/>
        <v>1794</v>
      </c>
      <c r="I27" s="174">
        <f t="shared" si="6"/>
        <v>2640</v>
      </c>
      <c r="J27" s="178">
        <f t="shared" si="7"/>
        <v>3447</v>
      </c>
      <c r="K27" s="177">
        <f t="shared" si="8"/>
        <v>1241</v>
      </c>
      <c r="L27" s="174">
        <f t="shared" si="9"/>
        <v>2440</v>
      </c>
      <c r="M27" s="174">
        <f t="shared" si="10"/>
        <v>3590</v>
      </c>
      <c r="N27" s="178">
        <f t="shared" si="11"/>
        <v>4687</v>
      </c>
      <c r="O27" s="177">
        <f t="shared" si="12"/>
        <v>1342</v>
      </c>
      <c r="P27" s="174">
        <f t="shared" si="13"/>
        <v>2638</v>
      </c>
      <c r="Q27" s="174">
        <f t="shared" si="14"/>
        <v>3880</v>
      </c>
      <c r="R27" s="178">
        <f t="shared" si="15"/>
        <v>5067</v>
      </c>
      <c r="S27" s="168"/>
      <c r="T27" s="168"/>
      <c r="U27" s="168"/>
      <c r="V27" s="168"/>
      <c r="W27" s="168"/>
      <c r="X27" s="168"/>
      <c r="Y27" s="641"/>
      <c r="Z27" s="641">
        <v>2600</v>
      </c>
      <c r="AA27" s="641"/>
      <c r="AB27" s="641"/>
      <c r="AC27" s="641">
        <v>1061</v>
      </c>
      <c r="AD27" s="641"/>
      <c r="AE27" s="641">
        <v>2379</v>
      </c>
      <c r="AF27" s="641">
        <v>925</v>
      </c>
      <c r="AG27" s="641">
        <v>1818</v>
      </c>
      <c r="AH27" s="641">
        <v>2675</v>
      </c>
      <c r="AI27" s="641">
        <v>3493</v>
      </c>
      <c r="AJ27" s="641">
        <v>1258</v>
      </c>
      <c r="AK27" s="641">
        <v>2473</v>
      </c>
      <c r="AL27" s="641">
        <v>3638</v>
      </c>
      <c r="AM27" s="641">
        <v>4750</v>
      </c>
      <c r="AN27" s="641">
        <v>1360</v>
      </c>
      <c r="AO27" s="641">
        <v>2673</v>
      </c>
      <c r="AP27" s="641">
        <v>3932</v>
      </c>
      <c r="AQ27" s="641">
        <v>5135</v>
      </c>
    </row>
    <row r="28" spans="1:43" x14ac:dyDescent="0.2">
      <c r="A28" s="231">
        <v>2800</v>
      </c>
      <c r="B28" s="227"/>
      <c r="C28" s="366"/>
      <c r="D28" s="174">
        <f t="shared" si="2"/>
        <v>1160</v>
      </c>
      <c r="E28" s="175"/>
      <c r="F28" s="178">
        <f t="shared" si="3"/>
        <v>2570</v>
      </c>
      <c r="G28" s="177">
        <f t="shared" si="4"/>
        <v>995</v>
      </c>
      <c r="H28" s="174">
        <f t="shared" si="5"/>
        <v>1962</v>
      </c>
      <c r="I28" s="174">
        <f t="shared" si="6"/>
        <v>2874</v>
      </c>
      <c r="J28" s="178">
        <f t="shared" si="7"/>
        <v>3730</v>
      </c>
      <c r="K28" s="177">
        <f t="shared" si="8"/>
        <v>1354</v>
      </c>
      <c r="L28" s="174">
        <f t="shared" si="9"/>
        <v>2653</v>
      </c>
      <c r="M28" s="174">
        <f t="shared" si="10"/>
        <v>3901</v>
      </c>
      <c r="N28" s="178">
        <f t="shared" si="11"/>
        <v>5094</v>
      </c>
      <c r="O28" s="177">
        <f t="shared" si="12"/>
        <v>1458</v>
      </c>
      <c r="P28" s="174">
        <f t="shared" si="13"/>
        <v>2867</v>
      </c>
      <c r="Q28" s="174">
        <f t="shared" si="14"/>
        <v>4216</v>
      </c>
      <c r="R28" s="178">
        <f t="shared" si="15"/>
        <v>5506</v>
      </c>
      <c r="S28" s="168"/>
      <c r="T28" s="168"/>
      <c r="U28" s="168"/>
      <c r="V28" s="168"/>
      <c r="W28" s="168"/>
      <c r="X28" s="168"/>
      <c r="Y28" s="641"/>
      <c r="Z28" s="641">
        <v>2800</v>
      </c>
      <c r="AA28" s="641"/>
      <c r="AB28" s="641"/>
      <c r="AC28" s="641">
        <v>1176</v>
      </c>
      <c r="AD28" s="641"/>
      <c r="AE28" s="641">
        <v>2604</v>
      </c>
      <c r="AF28" s="641">
        <v>1008</v>
      </c>
      <c r="AG28" s="641">
        <v>1988</v>
      </c>
      <c r="AH28" s="641">
        <v>2912</v>
      </c>
      <c r="AI28" s="641">
        <v>3780</v>
      </c>
      <c r="AJ28" s="641">
        <v>1372</v>
      </c>
      <c r="AK28" s="641">
        <v>2688</v>
      </c>
      <c r="AL28" s="641">
        <v>3953</v>
      </c>
      <c r="AM28" s="641">
        <v>5162</v>
      </c>
      <c r="AN28" s="641">
        <v>1477</v>
      </c>
      <c r="AO28" s="641">
        <v>2905</v>
      </c>
      <c r="AP28" s="641">
        <v>4272</v>
      </c>
      <c r="AQ28" s="641">
        <v>5580</v>
      </c>
    </row>
    <row r="29" spans="1:43" ht="15" thickBot="1" x14ac:dyDescent="0.25">
      <c r="A29" s="245">
        <v>2900</v>
      </c>
      <c r="B29" s="249"/>
      <c r="C29" s="434"/>
      <c r="D29" s="180">
        <f t="shared" si="2"/>
        <v>1217</v>
      </c>
      <c r="E29" s="181"/>
      <c r="F29" s="240">
        <f t="shared" si="3"/>
        <v>2728</v>
      </c>
      <c r="G29" s="179">
        <f t="shared" si="4"/>
        <v>1027</v>
      </c>
      <c r="H29" s="180">
        <f t="shared" si="5"/>
        <v>2020</v>
      </c>
      <c r="I29" s="180">
        <f t="shared" si="6"/>
        <v>2970</v>
      </c>
      <c r="J29" s="240">
        <f t="shared" si="7"/>
        <v>3879</v>
      </c>
      <c r="K29" s="179">
        <f t="shared" si="8"/>
        <v>1397</v>
      </c>
      <c r="L29" s="180">
        <f t="shared" si="9"/>
        <v>2747</v>
      </c>
      <c r="M29" s="180">
        <f t="shared" si="10"/>
        <v>4040</v>
      </c>
      <c r="N29" s="240">
        <f t="shared" si="11"/>
        <v>5275</v>
      </c>
      <c r="O29" s="179">
        <f t="shared" si="12"/>
        <v>1510</v>
      </c>
      <c r="P29" s="180">
        <f t="shared" si="13"/>
        <v>2969</v>
      </c>
      <c r="Q29" s="180">
        <f t="shared" si="14"/>
        <v>4367</v>
      </c>
      <c r="R29" s="240">
        <f t="shared" si="15"/>
        <v>5703</v>
      </c>
      <c r="S29" s="168"/>
      <c r="T29" s="168"/>
      <c r="U29" s="168"/>
      <c r="V29" s="168"/>
      <c r="W29" s="168"/>
      <c r="X29" s="168"/>
      <c r="Y29" s="641"/>
      <c r="Z29" s="264">
        <v>2900</v>
      </c>
      <c r="AA29" s="264"/>
      <c r="AB29" s="264"/>
      <c r="AC29" s="264">
        <v>1233</v>
      </c>
      <c r="AD29" s="264"/>
      <c r="AE29" s="264">
        <v>2764</v>
      </c>
      <c r="AF29" s="264">
        <v>1041</v>
      </c>
      <c r="AG29" s="641">
        <v>2047</v>
      </c>
      <c r="AH29" s="641">
        <v>3010</v>
      </c>
      <c r="AI29" s="641">
        <v>3931</v>
      </c>
      <c r="AJ29" s="641">
        <v>1416</v>
      </c>
      <c r="AK29" s="641">
        <v>2784</v>
      </c>
      <c r="AL29" s="641">
        <v>4094</v>
      </c>
      <c r="AM29" s="641">
        <v>5346</v>
      </c>
      <c r="AN29" s="641">
        <v>1530</v>
      </c>
      <c r="AO29" s="641">
        <v>3009</v>
      </c>
      <c r="AP29" s="641">
        <v>4425</v>
      </c>
      <c r="AQ29" s="641">
        <v>5779</v>
      </c>
    </row>
  </sheetData>
  <sheetProtection algorithmName="SHA-512" hashValue="sUWytjj6O7zhoAD20Iufh3Mpd7HkLw7UKINZsk2LRw7FK1sdXuTmO9eecc4FExHsHVD1kjxSPKgizOQ9pOw5ew==" saltValue="gNiOlB9p18vT4Gc/gNXA/A==" spinCount="100000" sheet="1" objects="1" scenarios="1"/>
  <mergeCells count="5">
    <mergeCell ref="A10:A11"/>
    <mergeCell ref="C10:F10"/>
    <mergeCell ref="G10:J10"/>
    <mergeCell ref="K10:N10"/>
    <mergeCell ref="O10:R10"/>
  </mergeCells>
  <phoneticPr fontId="5" type="noConversion"/>
  <conditionalFormatting sqref="C25:C28">
    <cfRule type="cellIs" dxfId="24" priority="1" operator="greaterThan">
      <formula>$D$8</formula>
    </cfRule>
  </conditionalFormatting>
  <conditionalFormatting sqref="C12:R24 D25:R28 C29:R29">
    <cfRule type="cellIs" dxfId="23" priority="2" operator="greaterThanOrEqual">
      <formula>$D$8</formula>
    </cfRule>
  </conditionalFormatting>
  <dataValidations count="2">
    <dataValidation type="custom" allowBlank="1" showInputMessage="1" showErrorMessage="1" errorTitle="Return Cannot Exceed Flow" error="Return Temp can not be higher than Flow Temp" sqref="D4 AC2" xr:uid="{E652D4C8-4527-4614-AAC5-E7B6F2C9291C}">
      <formula1>D2&lt;D1</formula1>
    </dataValidation>
    <dataValidation type="custom" allowBlank="1" showInputMessage="1" showErrorMessage="1" errorTitle="Error" error="Flow Temp Too High" sqref="D3 AC1" xr:uid="{21708849-0932-4AAD-A055-4FE33CB12DF5}">
      <formula1>D1&lt;110.1</formula1>
    </dataValidation>
  </dataValidations>
  <hyperlinks>
    <hyperlink ref="J4" r:id="rId1" xr:uid="{84786329-1DAC-421A-A087-3E0C19ECAEA2}"/>
    <hyperlink ref="J5" r:id="rId2" xr:uid="{FE1A7FBA-606E-4C76-A829-880AC735ABCA}"/>
    <hyperlink ref="M3:O3" location="Home!A1" display="Home" xr:uid="{97B7446A-000A-4A6C-82DB-C6BB6D4795B0}"/>
    <hyperlink ref="M5:O5" location="Valves!Print_Area" display="Valves" xr:uid="{BA1061FA-8DA6-4B24-AFDF-DC2D25D060D2}"/>
    <hyperlink ref="M4:O4" r:id="rId3" display="Product Webpage" xr:uid="{79D3C2AB-A457-408D-85DE-DE0768748A9C}"/>
  </hyperlinks>
  <pageMargins left="0.7" right="0.7" top="0.75" bottom="0.75" header="0.3" footer="0.3"/>
  <pageSetup paperSize="9" scale="50" orientation="landscape"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F544F-A890-471C-885F-F99C9CEE0FAF}">
  <dimension ref="A1:BC26"/>
  <sheetViews>
    <sheetView showGridLines="0" zoomScale="85" zoomScaleNormal="85" workbookViewId="0">
      <selection activeCell="B12" sqref="B12"/>
    </sheetView>
  </sheetViews>
  <sheetFormatPr defaultRowHeight="14.25" x14ac:dyDescent="0.2"/>
  <cols>
    <col min="1" max="1" width="10.85546875" style="168" customWidth="1"/>
    <col min="2" max="2" width="9.85546875" style="168" customWidth="1"/>
    <col min="3" max="3" width="11" style="168" customWidth="1"/>
    <col min="4" max="4" width="10.7109375" style="168" customWidth="1"/>
    <col min="5" max="28" width="10.7109375" style="192" customWidth="1"/>
    <col min="29" max="33" width="10.7109375" style="192" hidden="1" customWidth="1"/>
    <col min="34" max="36" width="7.28515625" style="192" hidden="1" customWidth="1"/>
    <col min="37" max="47" width="9.140625" style="168" hidden="1" customWidth="1"/>
    <col min="48" max="56" width="0" style="168" hidden="1" customWidth="1"/>
    <col min="57" max="16384" width="9.140625" style="168"/>
  </cols>
  <sheetData>
    <row r="1" spans="1:55" ht="46.5" customHeight="1" thickBot="1" x14ac:dyDescent="0.25">
      <c r="A1" s="265" t="s">
        <v>287</v>
      </c>
      <c r="AD1" s="259" t="s">
        <v>2</v>
      </c>
      <c r="AE1" s="260"/>
      <c r="AF1" s="261"/>
      <c r="AG1" s="81">
        <v>75</v>
      </c>
    </row>
    <row r="2" spans="1:55" ht="35.25" thickBot="1" x14ac:dyDescent="0.5">
      <c r="A2" s="266"/>
      <c r="G2" s="652"/>
      <c r="H2" s="653"/>
      <c r="I2" s="310"/>
      <c r="AD2" s="259" t="s">
        <v>3</v>
      </c>
      <c r="AE2" s="260"/>
      <c r="AF2" s="261"/>
      <c r="AG2" s="81">
        <v>65</v>
      </c>
    </row>
    <row r="3" spans="1:55" ht="15" thickBot="1" x14ac:dyDescent="0.25">
      <c r="A3" s="259" t="s">
        <v>2</v>
      </c>
      <c r="B3" s="260"/>
      <c r="C3" s="261"/>
      <c r="D3" s="81">
        <v>80</v>
      </c>
      <c r="E3" s="264"/>
      <c r="G3" s="612"/>
      <c r="O3" s="257" t="s">
        <v>26</v>
      </c>
      <c r="P3" s="258"/>
      <c r="Q3" s="510" t="s">
        <v>27</v>
      </c>
      <c r="R3" s="511"/>
      <c r="S3" s="511"/>
      <c r="T3" s="267" t="s">
        <v>172</v>
      </c>
      <c r="U3" s="502"/>
      <c r="V3" s="503"/>
      <c r="AD3" s="259" t="s">
        <v>4</v>
      </c>
      <c r="AE3" s="260"/>
      <c r="AF3" s="261"/>
      <c r="AG3" s="81">
        <v>20</v>
      </c>
      <c r="AH3" s="264"/>
      <c r="AI3" s="264"/>
      <c r="AJ3" s="264"/>
    </row>
    <row r="4" spans="1:55" ht="15.75" thickBot="1" x14ac:dyDescent="0.3">
      <c r="A4" s="259" t="s">
        <v>3</v>
      </c>
      <c r="B4" s="260"/>
      <c r="C4" s="261"/>
      <c r="D4" s="81">
        <v>60</v>
      </c>
      <c r="G4" s="612"/>
      <c r="O4" s="262" t="s">
        <v>31</v>
      </c>
      <c r="P4" s="263"/>
      <c r="Q4" s="504" t="s">
        <v>28</v>
      </c>
      <c r="R4" s="505"/>
      <c r="S4" s="505"/>
      <c r="T4" s="267" t="s">
        <v>171</v>
      </c>
      <c r="U4" s="502"/>
      <c r="V4" s="503"/>
      <c r="Y4"/>
      <c r="AD4" s="256"/>
      <c r="AE4" s="254"/>
      <c r="AF4" s="255" t="s">
        <v>33</v>
      </c>
      <c r="AG4" s="187">
        <f>((AG1+AG2)/2)-AG3</f>
        <v>50</v>
      </c>
    </row>
    <row r="5" spans="1:55" ht="15.75" thickBot="1" x14ac:dyDescent="0.3">
      <c r="A5" s="259" t="s">
        <v>4</v>
      </c>
      <c r="B5" s="260"/>
      <c r="C5" s="261"/>
      <c r="D5" s="81">
        <v>20</v>
      </c>
      <c r="G5" s="612"/>
      <c r="O5" s="257" t="s">
        <v>29</v>
      </c>
      <c r="P5" s="258"/>
      <c r="Q5" s="507" t="s">
        <v>30</v>
      </c>
      <c r="R5" s="508"/>
      <c r="S5" s="508"/>
      <c r="T5" s="584" t="s">
        <v>209</v>
      </c>
      <c r="U5" s="188"/>
      <c r="V5" s="188"/>
      <c r="AE5" s="642"/>
      <c r="AF5" s="643" t="s">
        <v>275</v>
      </c>
      <c r="AG5" s="647">
        <f>($D$3-$D$4)/(LN(($D$3-$D$5)/($D$4-$D$5)))</f>
        <v>49.326069247528636</v>
      </c>
    </row>
    <row r="6" spans="1:55" ht="15.75" thickBot="1" x14ac:dyDescent="0.3">
      <c r="A6" s="256"/>
      <c r="B6" s="254"/>
      <c r="C6" s="255" t="s">
        <v>33</v>
      </c>
      <c r="D6" s="187">
        <f>((D3+D4)/2)-D5</f>
        <v>50</v>
      </c>
      <c r="G6" s="612"/>
      <c r="AE6" s="644"/>
      <c r="AF6" s="645" t="s">
        <v>276</v>
      </c>
      <c r="AG6" s="648">
        <f>($AG$1-$AG$2)/(LN(($AG$1-$AG$3)/($AG$2-$AG$3)))</f>
        <v>49.83288654563971</v>
      </c>
    </row>
    <row r="7" spans="1:55" ht="15.75" thickBot="1" x14ac:dyDescent="0.3">
      <c r="A7" s="189"/>
      <c r="B7" s="190"/>
      <c r="C7" s="189"/>
      <c r="D7" s="191"/>
      <c r="G7" s="310"/>
      <c r="H7" s="310"/>
      <c r="I7" s="310"/>
      <c r="AE7" s="644"/>
      <c r="AF7" s="645" t="s">
        <v>277</v>
      </c>
      <c r="AG7" s="649">
        <v>1.3</v>
      </c>
    </row>
    <row r="8" spans="1:55" ht="15.75" thickBot="1" x14ac:dyDescent="0.3">
      <c r="A8" s="253" t="s">
        <v>25</v>
      </c>
      <c r="B8" s="254"/>
      <c r="C8" s="255"/>
      <c r="D8" s="81">
        <v>1000</v>
      </c>
      <c r="AE8" s="644"/>
      <c r="AF8" s="646" t="s">
        <v>278</v>
      </c>
      <c r="AG8" s="650"/>
    </row>
    <row r="9" spans="1:55" ht="15.75" thickBot="1" x14ac:dyDescent="0.3">
      <c r="A9" s="189"/>
      <c r="B9" s="190"/>
      <c r="C9" s="189"/>
      <c r="D9" s="191"/>
      <c r="AE9" s="644"/>
      <c r="AF9" s="646" t="s">
        <v>279</v>
      </c>
      <c r="AG9" s="651"/>
    </row>
    <row r="10" spans="1:55" ht="29.25" thickBot="1" x14ac:dyDescent="0.25">
      <c r="A10" s="696" t="s">
        <v>61</v>
      </c>
      <c r="B10" s="640" t="s">
        <v>19</v>
      </c>
      <c r="C10" s="698">
        <v>140</v>
      </c>
      <c r="D10" s="699"/>
      <c r="E10" s="699"/>
      <c r="F10" s="700"/>
      <c r="G10" s="698">
        <v>240</v>
      </c>
      <c r="H10" s="699">
        <v>900</v>
      </c>
      <c r="I10" s="699">
        <v>1000</v>
      </c>
      <c r="J10" s="700">
        <v>1100</v>
      </c>
      <c r="K10" s="698">
        <v>280</v>
      </c>
      <c r="L10" s="699">
        <v>1300</v>
      </c>
      <c r="M10" s="699">
        <v>1400</v>
      </c>
      <c r="N10" s="700">
        <v>1500</v>
      </c>
      <c r="O10" s="698">
        <v>350</v>
      </c>
      <c r="P10" s="699">
        <v>1700</v>
      </c>
      <c r="Q10" s="699">
        <v>1800</v>
      </c>
      <c r="R10" s="700">
        <v>1900</v>
      </c>
      <c r="S10" s="698">
        <v>500</v>
      </c>
      <c r="T10" s="699"/>
      <c r="U10" s="699"/>
      <c r="V10" s="700"/>
      <c r="W10" s="698">
        <v>650</v>
      </c>
      <c r="X10" s="699"/>
      <c r="Y10" s="699"/>
      <c r="Z10" s="700"/>
      <c r="AA10" s="168"/>
      <c r="AB10" s="168"/>
      <c r="AC10" s="641"/>
      <c r="AD10" s="641" t="s">
        <v>61</v>
      </c>
      <c r="AE10" s="641" t="s">
        <v>19</v>
      </c>
      <c r="AF10" s="641">
        <v>140</v>
      </c>
      <c r="AG10" s="641"/>
      <c r="AH10" s="641"/>
      <c r="AI10" s="641"/>
      <c r="AJ10" s="641">
        <v>240</v>
      </c>
      <c r="AK10" s="641"/>
      <c r="AL10" s="641"/>
      <c r="AM10" s="641"/>
      <c r="AN10" s="641">
        <v>280</v>
      </c>
      <c r="AO10" s="641"/>
      <c r="AP10" s="641"/>
      <c r="AQ10" s="641"/>
      <c r="AR10" s="641">
        <v>350</v>
      </c>
      <c r="AS10" s="641"/>
      <c r="AT10" s="641"/>
      <c r="AU10" s="641"/>
      <c r="AV10" s="168">
        <v>500</v>
      </c>
      <c r="AZ10" s="168">
        <v>650</v>
      </c>
    </row>
    <row r="11" spans="1:55" ht="29.25" thickBot="1" x14ac:dyDescent="0.25">
      <c r="A11" s="697"/>
      <c r="B11" s="533" t="s">
        <v>266</v>
      </c>
      <c r="C11" s="217">
        <v>80</v>
      </c>
      <c r="D11" s="217">
        <v>130</v>
      </c>
      <c r="E11" s="217">
        <v>180</v>
      </c>
      <c r="F11" s="226">
        <v>230</v>
      </c>
      <c r="G11" s="217">
        <v>80</v>
      </c>
      <c r="H11" s="217">
        <v>130</v>
      </c>
      <c r="I11" s="217">
        <v>180</v>
      </c>
      <c r="J11" s="226">
        <v>230</v>
      </c>
      <c r="K11" s="217">
        <v>80</v>
      </c>
      <c r="L11" s="217">
        <v>130</v>
      </c>
      <c r="M11" s="217">
        <v>180</v>
      </c>
      <c r="N11" s="226">
        <v>230</v>
      </c>
      <c r="O11" s="217">
        <v>80</v>
      </c>
      <c r="P11" s="217">
        <v>130</v>
      </c>
      <c r="Q11" s="217">
        <v>180</v>
      </c>
      <c r="R11" s="226">
        <v>230</v>
      </c>
      <c r="S11" s="217">
        <v>80</v>
      </c>
      <c r="T11" s="217">
        <v>130</v>
      </c>
      <c r="U11" s="217">
        <v>180</v>
      </c>
      <c r="V11" s="226">
        <v>230</v>
      </c>
      <c r="W11" s="217">
        <v>80</v>
      </c>
      <c r="X11" s="217">
        <v>130</v>
      </c>
      <c r="Y11" s="217">
        <v>180</v>
      </c>
      <c r="Z11" s="226">
        <v>230</v>
      </c>
      <c r="AA11" s="168"/>
      <c r="AB11" s="168"/>
      <c r="AC11" s="641"/>
      <c r="AD11" s="641"/>
      <c r="AE11" s="641" t="s">
        <v>280</v>
      </c>
      <c r="AF11" s="641">
        <v>80</v>
      </c>
      <c r="AG11" s="641">
        <v>130</v>
      </c>
      <c r="AH11" s="641">
        <v>180</v>
      </c>
      <c r="AI11" s="641">
        <v>230</v>
      </c>
      <c r="AJ11" s="641">
        <v>80</v>
      </c>
      <c r="AK11" s="641">
        <v>130</v>
      </c>
      <c r="AL11" s="641">
        <v>180</v>
      </c>
      <c r="AM11" s="641">
        <v>230</v>
      </c>
      <c r="AN11" s="641">
        <v>80</v>
      </c>
      <c r="AO11" s="641">
        <v>130</v>
      </c>
      <c r="AP11" s="641">
        <v>180</v>
      </c>
      <c r="AQ11" s="641">
        <v>230</v>
      </c>
      <c r="AR11" s="641">
        <v>80</v>
      </c>
      <c r="AS11" s="641">
        <v>130</v>
      </c>
      <c r="AT11" s="641">
        <v>180</v>
      </c>
      <c r="AU11" s="641">
        <v>230</v>
      </c>
      <c r="AV11" s="168">
        <v>80</v>
      </c>
      <c r="AW11" s="168">
        <v>130</v>
      </c>
      <c r="AX11" s="168">
        <v>180</v>
      </c>
      <c r="AY11" s="168">
        <v>230</v>
      </c>
      <c r="AZ11" s="168">
        <v>80</v>
      </c>
      <c r="BA11" s="168">
        <v>130</v>
      </c>
      <c r="BB11" s="168">
        <v>180</v>
      </c>
      <c r="BC11" s="168">
        <v>230</v>
      </c>
    </row>
    <row r="12" spans="1:55" x14ac:dyDescent="0.2">
      <c r="A12" s="231">
        <v>400</v>
      </c>
      <c r="B12" s="212"/>
      <c r="C12" s="169">
        <f t="shared" ref="C12:C26" si="0">ROUND(AF12*($AG$5/$AG$6)^$AG$7,0)</f>
        <v>129</v>
      </c>
      <c r="D12" s="171">
        <f t="shared" ref="D12:D26" si="1">ROUND(AG12*($AG$5/$AG$6)^$AG$7,0)</f>
        <v>250</v>
      </c>
      <c r="E12" s="171">
        <f t="shared" ref="E12:E26" si="2">ROUND(AH12*($AG$5/$AG$6)^$AG$7,0)</f>
        <v>364</v>
      </c>
      <c r="F12" s="172">
        <f t="shared" ref="F12:R26" si="3">ROUND(AI12*($AG$5/$AG$6)^$AG$7,0)</f>
        <v>475</v>
      </c>
      <c r="G12" s="169">
        <f t="shared" si="3"/>
        <v>177</v>
      </c>
      <c r="H12" s="171">
        <f t="shared" si="3"/>
        <v>339</v>
      </c>
      <c r="I12" s="171">
        <f t="shared" si="3"/>
        <v>496</v>
      </c>
      <c r="J12" s="172">
        <f t="shared" si="3"/>
        <v>646</v>
      </c>
      <c r="K12" s="169">
        <f t="shared" si="3"/>
        <v>190</v>
      </c>
      <c r="L12" s="171">
        <f t="shared" si="3"/>
        <v>367</v>
      </c>
      <c r="M12" s="171">
        <f t="shared" si="3"/>
        <v>536</v>
      </c>
      <c r="N12" s="172">
        <f t="shared" si="3"/>
        <v>699</v>
      </c>
      <c r="O12" s="169">
        <f t="shared" si="3"/>
        <v>213</v>
      </c>
      <c r="P12" s="171">
        <f t="shared" si="3"/>
        <v>411</v>
      </c>
      <c r="Q12" s="171">
        <f t="shared" si="3"/>
        <v>616</v>
      </c>
      <c r="R12" s="172">
        <f t="shared" si="3"/>
        <v>799</v>
      </c>
      <c r="S12" s="169">
        <f t="shared" ref="S12:S26" si="4">ROUND(AV12*($AG$5/$AG$6)^$AG$7,0)</f>
        <v>246</v>
      </c>
      <c r="T12" s="171">
        <f t="shared" ref="T12:T26" si="5">ROUND(AW12*($AG$5/$AG$6)^$AG$7,0)</f>
        <v>473</v>
      </c>
      <c r="U12" s="171">
        <f t="shared" ref="U12:U26" si="6">ROUND(AX12*($AG$5/$AG$6)^$AG$7,0)</f>
        <v>735</v>
      </c>
      <c r="V12" s="172">
        <f t="shared" ref="V12:V26" si="7">ROUND(AY12*($AG$5/$AG$6)^$AG$7,0)</f>
        <v>984</v>
      </c>
      <c r="W12" s="169">
        <f t="shared" ref="W12:W26" si="8">ROUND(AZ12*($AG$5/$AG$6)^$AG$7,0)</f>
        <v>272</v>
      </c>
      <c r="X12" s="171">
        <f t="shared" ref="X12:X26" si="9">ROUND(BA12*($AG$5/$AG$6)^$AG$7,0)</f>
        <v>524</v>
      </c>
      <c r="Y12" s="171">
        <f t="shared" ref="Y12:Y26" si="10">ROUND(BB12*($AG$5/$AG$6)^$AG$7,0)</f>
        <v>837</v>
      </c>
      <c r="Z12" s="172">
        <f t="shared" ref="Z12:Z26" si="11">ROUND(BC12*($AG$5/$AG$6)^$AG$7,0)</f>
        <v>1146</v>
      </c>
      <c r="AA12" s="168"/>
      <c r="AB12" s="168"/>
      <c r="AC12" s="641"/>
      <c r="AD12" s="670">
        <v>400</v>
      </c>
      <c r="AE12" s="641"/>
      <c r="AF12" s="641">
        <v>131</v>
      </c>
      <c r="AG12" s="641">
        <v>253</v>
      </c>
      <c r="AH12" s="641">
        <v>369</v>
      </c>
      <c r="AI12" s="641">
        <v>481</v>
      </c>
      <c r="AJ12" s="641">
        <v>179</v>
      </c>
      <c r="AK12" s="641">
        <v>344</v>
      </c>
      <c r="AL12" s="641">
        <v>503</v>
      </c>
      <c r="AM12" s="641">
        <v>655</v>
      </c>
      <c r="AN12" s="641">
        <v>193</v>
      </c>
      <c r="AO12" s="641">
        <v>372</v>
      </c>
      <c r="AP12" s="641">
        <v>543</v>
      </c>
      <c r="AQ12" s="641">
        <v>708</v>
      </c>
      <c r="AR12" s="641">
        <v>216</v>
      </c>
      <c r="AS12" s="641">
        <v>417</v>
      </c>
      <c r="AT12" s="641">
        <v>624</v>
      </c>
      <c r="AU12" s="641">
        <v>810</v>
      </c>
      <c r="AV12" s="168">
        <v>249</v>
      </c>
      <c r="AW12" s="168">
        <v>479</v>
      </c>
      <c r="AX12" s="168">
        <v>745</v>
      </c>
      <c r="AY12" s="168">
        <v>997</v>
      </c>
      <c r="AZ12" s="168">
        <v>276</v>
      </c>
      <c r="BA12" s="168">
        <v>531</v>
      </c>
      <c r="BB12" s="168">
        <v>848</v>
      </c>
      <c r="BC12" s="168">
        <v>1161</v>
      </c>
    </row>
    <row r="13" spans="1:55" x14ac:dyDescent="0.2">
      <c r="A13" s="231">
        <v>500</v>
      </c>
      <c r="B13" s="227"/>
      <c r="C13" s="177">
        <f t="shared" si="0"/>
        <v>162</v>
      </c>
      <c r="D13" s="174">
        <f t="shared" si="1"/>
        <v>312</v>
      </c>
      <c r="E13" s="174">
        <f t="shared" si="2"/>
        <v>456</v>
      </c>
      <c r="F13" s="178">
        <f t="shared" si="3"/>
        <v>594</v>
      </c>
      <c r="G13" s="177">
        <f t="shared" si="3"/>
        <v>220</v>
      </c>
      <c r="H13" s="174">
        <f t="shared" si="3"/>
        <v>424</v>
      </c>
      <c r="I13" s="174">
        <f t="shared" si="3"/>
        <v>620</v>
      </c>
      <c r="J13" s="178">
        <f t="shared" si="3"/>
        <v>807</v>
      </c>
      <c r="K13" s="177">
        <f t="shared" si="3"/>
        <v>238</v>
      </c>
      <c r="L13" s="174">
        <f t="shared" si="3"/>
        <v>458</v>
      </c>
      <c r="M13" s="174">
        <f t="shared" si="3"/>
        <v>670</v>
      </c>
      <c r="N13" s="178">
        <f t="shared" si="3"/>
        <v>873</v>
      </c>
      <c r="O13" s="177">
        <f t="shared" si="3"/>
        <v>266</v>
      </c>
      <c r="P13" s="174">
        <f t="shared" si="3"/>
        <v>514</v>
      </c>
      <c r="Q13" s="174">
        <f t="shared" si="3"/>
        <v>771</v>
      </c>
      <c r="R13" s="178">
        <f t="shared" si="3"/>
        <v>1000</v>
      </c>
      <c r="S13" s="177">
        <f t="shared" si="4"/>
        <v>307</v>
      </c>
      <c r="T13" s="174">
        <f t="shared" si="5"/>
        <v>591</v>
      </c>
      <c r="U13" s="174">
        <f t="shared" si="6"/>
        <v>919</v>
      </c>
      <c r="V13" s="178">
        <f t="shared" si="7"/>
        <v>1230</v>
      </c>
      <c r="W13" s="177">
        <f t="shared" si="8"/>
        <v>339</v>
      </c>
      <c r="X13" s="174">
        <f t="shared" si="9"/>
        <v>654</v>
      </c>
      <c r="Y13" s="174">
        <f t="shared" si="10"/>
        <v>1046</v>
      </c>
      <c r="Z13" s="178">
        <f t="shared" si="11"/>
        <v>1433</v>
      </c>
      <c r="AA13" s="168"/>
      <c r="AB13" s="168"/>
      <c r="AC13" s="641"/>
      <c r="AD13" s="670">
        <v>500</v>
      </c>
      <c r="AE13" s="641"/>
      <c r="AF13" s="641">
        <v>164</v>
      </c>
      <c r="AG13" s="641">
        <v>316</v>
      </c>
      <c r="AH13" s="641">
        <v>462</v>
      </c>
      <c r="AI13" s="641">
        <v>602</v>
      </c>
      <c r="AJ13" s="641">
        <v>223</v>
      </c>
      <c r="AK13" s="641">
        <v>430</v>
      </c>
      <c r="AL13" s="641">
        <v>628</v>
      </c>
      <c r="AM13" s="641">
        <v>818</v>
      </c>
      <c r="AN13" s="641">
        <v>241</v>
      </c>
      <c r="AO13" s="641">
        <v>464</v>
      </c>
      <c r="AP13" s="641">
        <v>679</v>
      </c>
      <c r="AQ13" s="641">
        <v>885</v>
      </c>
      <c r="AR13" s="641">
        <v>270</v>
      </c>
      <c r="AS13" s="641">
        <v>521</v>
      </c>
      <c r="AT13" s="641">
        <v>781</v>
      </c>
      <c r="AU13" s="641">
        <v>1013</v>
      </c>
      <c r="AV13" s="168">
        <v>311</v>
      </c>
      <c r="AW13" s="168">
        <v>599</v>
      </c>
      <c r="AX13" s="168">
        <v>931</v>
      </c>
      <c r="AY13" s="168">
        <v>1246</v>
      </c>
      <c r="AZ13" s="168">
        <v>344</v>
      </c>
      <c r="BA13" s="168">
        <v>663</v>
      </c>
      <c r="BB13" s="168">
        <v>1060</v>
      </c>
      <c r="BC13" s="168">
        <v>1452</v>
      </c>
    </row>
    <row r="14" spans="1:55" x14ac:dyDescent="0.2">
      <c r="A14" s="231">
        <v>600</v>
      </c>
      <c r="B14" s="227"/>
      <c r="C14" s="177">
        <f t="shared" si="0"/>
        <v>194</v>
      </c>
      <c r="D14" s="174">
        <f t="shared" si="1"/>
        <v>374</v>
      </c>
      <c r="E14" s="174">
        <f t="shared" si="2"/>
        <v>547</v>
      </c>
      <c r="F14" s="178">
        <f t="shared" si="3"/>
        <v>712</v>
      </c>
      <c r="G14" s="177">
        <f t="shared" si="3"/>
        <v>264</v>
      </c>
      <c r="H14" s="174">
        <f t="shared" si="3"/>
        <v>508</v>
      </c>
      <c r="I14" s="174">
        <f t="shared" si="3"/>
        <v>743</v>
      </c>
      <c r="J14" s="178">
        <f t="shared" si="3"/>
        <v>969</v>
      </c>
      <c r="K14" s="177">
        <f t="shared" si="3"/>
        <v>286</v>
      </c>
      <c r="L14" s="174">
        <f t="shared" si="3"/>
        <v>550</v>
      </c>
      <c r="M14" s="174">
        <f t="shared" si="3"/>
        <v>803</v>
      </c>
      <c r="N14" s="178">
        <f t="shared" si="3"/>
        <v>1047</v>
      </c>
      <c r="O14" s="177">
        <f t="shared" si="3"/>
        <v>321</v>
      </c>
      <c r="P14" s="174">
        <f t="shared" si="3"/>
        <v>617</v>
      </c>
      <c r="Q14" s="174">
        <f t="shared" si="3"/>
        <v>925</v>
      </c>
      <c r="R14" s="178">
        <f t="shared" si="3"/>
        <v>1199</v>
      </c>
      <c r="S14" s="177">
        <f t="shared" si="4"/>
        <v>369</v>
      </c>
      <c r="T14" s="174">
        <f t="shared" si="5"/>
        <v>709</v>
      </c>
      <c r="U14" s="174">
        <f t="shared" si="6"/>
        <v>1102</v>
      </c>
      <c r="V14" s="178">
        <f t="shared" si="7"/>
        <v>1475</v>
      </c>
      <c r="W14" s="177">
        <f t="shared" si="8"/>
        <v>409</v>
      </c>
      <c r="X14" s="174">
        <f t="shared" si="9"/>
        <v>785</v>
      </c>
      <c r="Y14" s="174">
        <f t="shared" si="10"/>
        <v>1255</v>
      </c>
      <c r="Z14" s="178">
        <f t="shared" si="11"/>
        <v>1719</v>
      </c>
      <c r="AA14" s="168"/>
      <c r="AB14" s="168"/>
      <c r="AC14" s="641"/>
      <c r="AD14" s="670">
        <v>600</v>
      </c>
      <c r="AE14" s="641"/>
      <c r="AF14" s="264">
        <v>197</v>
      </c>
      <c r="AG14" s="641">
        <v>379</v>
      </c>
      <c r="AH14" s="641">
        <v>554</v>
      </c>
      <c r="AI14" s="641">
        <v>722</v>
      </c>
      <c r="AJ14" s="641">
        <v>268</v>
      </c>
      <c r="AK14" s="641">
        <v>515</v>
      </c>
      <c r="AL14" s="641">
        <v>753</v>
      </c>
      <c r="AM14" s="641">
        <v>982</v>
      </c>
      <c r="AN14" s="641">
        <v>290</v>
      </c>
      <c r="AO14" s="641">
        <v>557</v>
      </c>
      <c r="AP14" s="641">
        <v>814</v>
      </c>
      <c r="AQ14" s="641">
        <v>1061</v>
      </c>
      <c r="AR14" s="641">
        <v>325</v>
      </c>
      <c r="AS14" s="641">
        <v>625</v>
      </c>
      <c r="AT14" s="641">
        <v>937</v>
      </c>
      <c r="AU14" s="641">
        <v>1215</v>
      </c>
      <c r="AV14" s="168">
        <v>374</v>
      </c>
      <c r="AW14" s="168">
        <v>718</v>
      </c>
      <c r="AX14" s="168">
        <v>1117</v>
      </c>
      <c r="AY14" s="168">
        <v>1495</v>
      </c>
      <c r="AZ14" s="168">
        <v>414</v>
      </c>
      <c r="BA14" s="168">
        <v>796</v>
      </c>
      <c r="BB14" s="168">
        <v>1272</v>
      </c>
      <c r="BC14" s="168">
        <v>1742</v>
      </c>
    </row>
    <row r="15" spans="1:55" x14ac:dyDescent="0.2">
      <c r="A15" s="231">
        <v>700</v>
      </c>
      <c r="B15" s="227"/>
      <c r="C15" s="177">
        <f t="shared" si="0"/>
        <v>226</v>
      </c>
      <c r="D15" s="174">
        <f t="shared" si="1"/>
        <v>436</v>
      </c>
      <c r="E15" s="174">
        <f t="shared" si="2"/>
        <v>638</v>
      </c>
      <c r="F15" s="178">
        <f t="shared" si="3"/>
        <v>831</v>
      </c>
      <c r="G15" s="177">
        <f t="shared" si="3"/>
        <v>307</v>
      </c>
      <c r="H15" s="174">
        <f t="shared" si="3"/>
        <v>593</v>
      </c>
      <c r="I15" s="174">
        <f t="shared" si="3"/>
        <v>868</v>
      </c>
      <c r="J15" s="178">
        <f t="shared" si="3"/>
        <v>1130</v>
      </c>
      <c r="K15" s="177">
        <f t="shared" si="3"/>
        <v>333</v>
      </c>
      <c r="L15" s="174">
        <f t="shared" si="3"/>
        <v>641</v>
      </c>
      <c r="M15" s="174">
        <f t="shared" si="3"/>
        <v>938</v>
      </c>
      <c r="N15" s="178">
        <f t="shared" si="3"/>
        <v>1222</v>
      </c>
      <c r="O15" s="177">
        <f t="shared" si="3"/>
        <v>373</v>
      </c>
      <c r="P15" s="174">
        <f t="shared" si="3"/>
        <v>719</v>
      </c>
      <c r="Q15" s="174">
        <f t="shared" si="3"/>
        <v>1079</v>
      </c>
      <c r="R15" s="178">
        <f t="shared" si="3"/>
        <v>1399</v>
      </c>
      <c r="S15" s="177">
        <f t="shared" si="4"/>
        <v>428</v>
      </c>
      <c r="T15" s="174">
        <f t="shared" si="5"/>
        <v>827</v>
      </c>
      <c r="U15" s="174">
        <f t="shared" si="6"/>
        <v>1286</v>
      </c>
      <c r="V15" s="178">
        <f t="shared" si="7"/>
        <v>1722</v>
      </c>
      <c r="W15" s="177">
        <f t="shared" si="8"/>
        <v>475</v>
      </c>
      <c r="X15" s="174">
        <f t="shared" si="9"/>
        <v>917</v>
      </c>
      <c r="Y15" s="174">
        <f t="shared" si="10"/>
        <v>1464</v>
      </c>
      <c r="Z15" s="178">
        <f t="shared" si="11"/>
        <v>2005</v>
      </c>
      <c r="AA15" s="168"/>
      <c r="AB15" s="168"/>
      <c r="AC15" s="641"/>
      <c r="AD15" s="670">
        <v>700</v>
      </c>
      <c r="AE15" s="641"/>
      <c r="AF15" s="641">
        <v>229</v>
      </c>
      <c r="AG15" s="641">
        <v>442</v>
      </c>
      <c r="AH15" s="641">
        <v>647</v>
      </c>
      <c r="AI15" s="641">
        <v>842</v>
      </c>
      <c r="AJ15" s="641">
        <v>311</v>
      </c>
      <c r="AK15" s="641">
        <v>601</v>
      </c>
      <c r="AL15" s="641">
        <v>880</v>
      </c>
      <c r="AM15" s="641">
        <v>1145</v>
      </c>
      <c r="AN15" s="641">
        <v>337</v>
      </c>
      <c r="AO15" s="641">
        <v>650</v>
      </c>
      <c r="AP15" s="641">
        <v>951</v>
      </c>
      <c r="AQ15" s="641">
        <v>1238</v>
      </c>
      <c r="AR15" s="641">
        <v>378</v>
      </c>
      <c r="AS15" s="641">
        <v>729</v>
      </c>
      <c r="AT15" s="641">
        <v>1093</v>
      </c>
      <c r="AU15" s="641">
        <v>1418</v>
      </c>
      <c r="AV15" s="168">
        <v>434</v>
      </c>
      <c r="AW15" s="168">
        <v>838</v>
      </c>
      <c r="AX15" s="168">
        <v>1303</v>
      </c>
      <c r="AY15" s="168">
        <v>1745</v>
      </c>
      <c r="AZ15" s="168">
        <v>481</v>
      </c>
      <c r="BA15" s="168">
        <v>929</v>
      </c>
      <c r="BB15" s="168">
        <v>1484</v>
      </c>
      <c r="BC15" s="168">
        <v>2032</v>
      </c>
    </row>
    <row r="16" spans="1:55" x14ac:dyDescent="0.2">
      <c r="A16" s="231">
        <v>800</v>
      </c>
      <c r="B16" s="227"/>
      <c r="C16" s="177">
        <f t="shared" si="0"/>
        <v>259</v>
      </c>
      <c r="D16" s="174">
        <f t="shared" si="1"/>
        <v>499</v>
      </c>
      <c r="E16" s="174">
        <f t="shared" si="2"/>
        <v>729</v>
      </c>
      <c r="F16" s="178">
        <f t="shared" si="3"/>
        <v>950</v>
      </c>
      <c r="G16" s="177">
        <f t="shared" si="3"/>
        <v>351</v>
      </c>
      <c r="H16" s="174">
        <f t="shared" si="3"/>
        <v>679</v>
      </c>
      <c r="I16" s="174">
        <f t="shared" si="3"/>
        <v>992</v>
      </c>
      <c r="J16" s="178">
        <f t="shared" si="3"/>
        <v>1293</v>
      </c>
      <c r="K16" s="177">
        <f t="shared" si="3"/>
        <v>380</v>
      </c>
      <c r="L16" s="174">
        <f t="shared" si="3"/>
        <v>734</v>
      </c>
      <c r="M16" s="174">
        <f t="shared" si="3"/>
        <v>1072</v>
      </c>
      <c r="N16" s="178">
        <f t="shared" si="3"/>
        <v>1397</v>
      </c>
      <c r="O16" s="177">
        <f t="shared" si="3"/>
        <v>426</v>
      </c>
      <c r="P16" s="174">
        <f t="shared" si="3"/>
        <v>822</v>
      </c>
      <c r="Q16" s="174">
        <f t="shared" si="3"/>
        <v>1233</v>
      </c>
      <c r="R16" s="178">
        <f t="shared" si="3"/>
        <v>1599</v>
      </c>
      <c r="S16" s="177">
        <f t="shared" si="4"/>
        <v>489</v>
      </c>
      <c r="T16" s="174">
        <f t="shared" si="5"/>
        <v>945</v>
      </c>
      <c r="U16" s="174">
        <f t="shared" si="6"/>
        <v>1470</v>
      </c>
      <c r="V16" s="178">
        <f t="shared" si="7"/>
        <v>1968</v>
      </c>
      <c r="W16" s="177">
        <f t="shared" si="8"/>
        <v>543</v>
      </c>
      <c r="X16" s="174">
        <f t="shared" si="9"/>
        <v>1047</v>
      </c>
      <c r="Y16" s="174">
        <f t="shared" si="10"/>
        <v>1674</v>
      </c>
      <c r="Z16" s="178">
        <f t="shared" si="11"/>
        <v>2292</v>
      </c>
      <c r="AA16" s="168"/>
      <c r="AB16" s="168"/>
      <c r="AC16" s="641"/>
      <c r="AD16" s="670">
        <v>800</v>
      </c>
      <c r="AE16" s="641"/>
      <c r="AF16" s="641">
        <v>262</v>
      </c>
      <c r="AG16" s="641">
        <v>506</v>
      </c>
      <c r="AH16" s="641">
        <v>739</v>
      </c>
      <c r="AI16" s="641">
        <v>963</v>
      </c>
      <c r="AJ16" s="641">
        <v>356</v>
      </c>
      <c r="AK16" s="641">
        <v>688</v>
      </c>
      <c r="AL16" s="641">
        <v>1005</v>
      </c>
      <c r="AM16" s="641">
        <v>1310</v>
      </c>
      <c r="AN16" s="641">
        <v>385</v>
      </c>
      <c r="AO16" s="641">
        <v>744</v>
      </c>
      <c r="AP16" s="641">
        <v>1086</v>
      </c>
      <c r="AQ16" s="641">
        <v>1416</v>
      </c>
      <c r="AR16" s="641">
        <v>432</v>
      </c>
      <c r="AS16" s="641">
        <v>833</v>
      </c>
      <c r="AT16" s="641">
        <v>1249</v>
      </c>
      <c r="AU16" s="641">
        <v>1620</v>
      </c>
      <c r="AV16" s="168">
        <v>496</v>
      </c>
      <c r="AW16" s="168">
        <v>958</v>
      </c>
      <c r="AX16" s="168">
        <v>1490</v>
      </c>
      <c r="AY16" s="168">
        <v>1994</v>
      </c>
      <c r="AZ16" s="168">
        <v>550</v>
      </c>
      <c r="BA16" s="168">
        <v>1061</v>
      </c>
      <c r="BB16" s="168">
        <v>1696</v>
      </c>
      <c r="BC16" s="168">
        <v>2323</v>
      </c>
    </row>
    <row r="17" spans="1:55" x14ac:dyDescent="0.2">
      <c r="A17" s="231">
        <v>900</v>
      </c>
      <c r="B17" s="227"/>
      <c r="C17" s="177">
        <f t="shared" si="0"/>
        <v>291</v>
      </c>
      <c r="D17" s="174">
        <f t="shared" si="1"/>
        <v>561</v>
      </c>
      <c r="E17" s="174">
        <f t="shared" si="2"/>
        <v>821</v>
      </c>
      <c r="F17" s="178">
        <f t="shared" si="3"/>
        <v>1069</v>
      </c>
      <c r="G17" s="177">
        <f t="shared" si="3"/>
        <v>396</v>
      </c>
      <c r="H17" s="174">
        <f t="shared" si="3"/>
        <v>764</v>
      </c>
      <c r="I17" s="174">
        <f t="shared" si="3"/>
        <v>1117</v>
      </c>
      <c r="J17" s="178">
        <f t="shared" si="3"/>
        <v>1454</v>
      </c>
      <c r="K17" s="177">
        <f t="shared" si="3"/>
        <v>428</v>
      </c>
      <c r="L17" s="174">
        <f t="shared" si="3"/>
        <v>825</v>
      </c>
      <c r="M17" s="174">
        <f t="shared" si="3"/>
        <v>1207</v>
      </c>
      <c r="N17" s="178">
        <f t="shared" si="3"/>
        <v>1571</v>
      </c>
      <c r="O17" s="177">
        <f t="shared" si="3"/>
        <v>481</v>
      </c>
      <c r="P17" s="174">
        <f t="shared" si="3"/>
        <v>925</v>
      </c>
      <c r="Q17" s="174">
        <f t="shared" si="3"/>
        <v>1386</v>
      </c>
      <c r="R17" s="178">
        <f t="shared" si="3"/>
        <v>1799</v>
      </c>
      <c r="S17" s="177">
        <f t="shared" si="4"/>
        <v>552</v>
      </c>
      <c r="T17" s="174">
        <f t="shared" si="5"/>
        <v>1064</v>
      </c>
      <c r="U17" s="174">
        <f t="shared" si="6"/>
        <v>1654</v>
      </c>
      <c r="V17" s="178">
        <f t="shared" si="7"/>
        <v>2213</v>
      </c>
      <c r="W17" s="177">
        <f t="shared" si="8"/>
        <v>612</v>
      </c>
      <c r="X17" s="174">
        <f t="shared" si="9"/>
        <v>1178</v>
      </c>
      <c r="Y17" s="174">
        <f t="shared" si="10"/>
        <v>1883</v>
      </c>
      <c r="Z17" s="178">
        <f t="shared" si="11"/>
        <v>2579</v>
      </c>
      <c r="AA17" s="168"/>
      <c r="AB17" s="168"/>
      <c r="AC17" s="641"/>
      <c r="AD17" s="670">
        <v>900</v>
      </c>
      <c r="AE17" s="641"/>
      <c r="AF17" s="641">
        <v>295</v>
      </c>
      <c r="AG17" s="641">
        <v>569</v>
      </c>
      <c r="AH17" s="641">
        <v>832</v>
      </c>
      <c r="AI17" s="641">
        <v>1083</v>
      </c>
      <c r="AJ17" s="641">
        <v>401</v>
      </c>
      <c r="AK17" s="641">
        <v>774</v>
      </c>
      <c r="AL17" s="641">
        <v>1132</v>
      </c>
      <c r="AM17" s="641">
        <v>1473</v>
      </c>
      <c r="AN17" s="641">
        <v>434</v>
      </c>
      <c r="AO17" s="641">
        <v>836</v>
      </c>
      <c r="AP17" s="641">
        <v>1223</v>
      </c>
      <c r="AQ17" s="641">
        <v>1592</v>
      </c>
      <c r="AR17" s="641">
        <v>487</v>
      </c>
      <c r="AS17" s="641">
        <v>937</v>
      </c>
      <c r="AT17" s="641">
        <v>1405</v>
      </c>
      <c r="AU17" s="641">
        <v>1823</v>
      </c>
      <c r="AV17" s="168">
        <v>559</v>
      </c>
      <c r="AW17" s="168">
        <v>1078</v>
      </c>
      <c r="AX17" s="168">
        <v>1676</v>
      </c>
      <c r="AY17" s="168">
        <v>2243</v>
      </c>
      <c r="AZ17" s="168">
        <v>620</v>
      </c>
      <c r="BA17" s="168">
        <v>1194</v>
      </c>
      <c r="BB17" s="168">
        <v>1908</v>
      </c>
      <c r="BC17" s="168">
        <v>2613</v>
      </c>
    </row>
    <row r="18" spans="1:55" x14ac:dyDescent="0.2">
      <c r="A18" s="231">
        <v>1000</v>
      </c>
      <c r="B18" s="227"/>
      <c r="C18" s="177">
        <f t="shared" si="0"/>
        <v>324</v>
      </c>
      <c r="D18" s="174">
        <f t="shared" si="1"/>
        <v>624</v>
      </c>
      <c r="E18" s="174">
        <f t="shared" si="2"/>
        <v>912</v>
      </c>
      <c r="F18" s="178">
        <f t="shared" si="3"/>
        <v>1187</v>
      </c>
      <c r="G18" s="177">
        <f t="shared" si="3"/>
        <v>440</v>
      </c>
      <c r="H18" s="174">
        <f t="shared" si="3"/>
        <v>849</v>
      </c>
      <c r="I18" s="174">
        <f t="shared" si="3"/>
        <v>1240</v>
      </c>
      <c r="J18" s="178">
        <f t="shared" si="3"/>
        <v>1614</v>
      </c>
      <c r="K18" s="177">
        <f t="shared" si="3"/>
        <v>476</v>
      </c>
      <c r="L18" s="174">
        <f t="shared" si="3"/>
        <v>917</v>
      </c>
      <c r="M18" s="174">
        <f t="shared" si="3"/>
        <v>1340</v>
      </c>
      <c r="N18" s="178">
        <f t="shared" si="3"/>
        <v>1745</v>
      </c>
      <c r="O18" s="177">
        <f t="shared" si="3"/>
        <v>534</v>
      </c>
      <c r="P18" s="174">
        <f t="shared" si="3"/>
        <v>1027</v>
      </c>
      <c r="Q18" s="174">
        <f t="shared" si="3"/>
        <v>1540</v>
      </c>
      <c r="R18" s="178">
        <f t="shared" si="3"/>
        <v>1998</v>
      </c>
      <c r="S18" s="177">
        <f t="shared" si="4"/>
        <v>613</v>
      </c>
      <c r="T18" s="174">
        <f t="shared" si="5"/>
        <v>1181</v>
      </c>
      <c r="U18" s="174">
        <f t="shared" si="6"/>
        <v>1837</v>
      </c>
      <c r="V18" s="178">
        <f t="shared" si="7"/>
        <v>2459</v>
      </c>
      <c r="W18" s="177">
        <f t="shared" si="8"/>
        <v>680</v>
      </c>
      <c r="X18" s="174">
        <f t="shared" si="9"/>
        <v>1309</v>
      </c>
      <c r="Y18" s="174">
        <f t="shared" si="10"/>
        <v>2092</v>
      </c>
      <c r="Z18" s="178">
        <f t="shared" si="11"/>
        <v>2866</v>
      </c>
      <c r="AA18" s="168"/>
      <c r="AB18" s="168"/>
      <c r="AC18" s="641"/>
      <c r="AD18" s="670">
        <v>1000</v>
      </c>
      <c r="AE18" s="641"/>
      <c r="AF18" s="641">
        <v>328</v>
      </c>
      <c r="AG18" s="641">
        <v>632</v>
      </c>
      <c r="AH18" s="641">
        <v>924</v>
      </c>
      <c r="AI18" s="641">
        <v>1203</v>
      </c>
      <c r="AJ18" s="641">
        <v>446</v>
      </c>
      <c r="AK18" s="641">
        <v>860</v>
      </c>
      <c r="AL18" s="641">
        <v>1257</v>
      </c>
      <c r="AM18" s="641">
        <v>1636</v>
      </c>
      <c r="AN18" s="641">
        <v>482</v>
      </c>
      <c r="AO18" s="641">
        <v>929</v>
      </c>
      <c r="AP18" s="641">
        <v>1358</v>
      </c>
      <c r="AQ18" s="641">
        <v>1768</v>
      </c>
      <c r="AR18" s="641">
        <v>541</v>
      </c>
      <c r="AS18" s="641">
        <v>1041</v>
      </c>
      <c r="AT18" s="641">
        <v>1561</v>
      </c>
      <c r="AU18" s="641">
        <v>2025</v>
      </c>
      <c r="AV18" s="168">
        <v>621</v>
      </c>
      <c r="AW18" s="168">
        <v>1197</v>
      </c>
      <c r="AX18" s="168">
        <v>1862</v>
      </c>
      <c r="AY18" s="168">
        <v>2492</v>
      </c>
      <c r="AZ18" s="168">
        <v>689</v>
      </c>
      <c r="BA18" s="168">
        <v>1327</v>
      </c>
      <c r="BB18" s="168">
        <v>2120</v>
      </c>
      <c r="BC18" s="168">
        <v>2904</v>
      </c>
    </row>
    <row r="19" spans="1:55" x14ac:dyDescent="0.2">
      <c r="A19" s="231">
        <v>1100</v>
      </c>
      <c r="B19" s="227"/>
      <c r="C19" s="177">
        <f t="shared" si="0"/>
        <v>355</v>
      </c>
      <c r="D19" s="174">
        <f t="shared" si="1"/>
        <v>686</v>
      </c>
      <c r="E19" s="174">
        <f t="shared" si="2"/>
        <v>1003</v>
      </c>
      <c r="F19" s="178">
        <f t="shared" si="3"/>
        <v>1307</v>
      </c>
      <c r="G19" s="177">
        <f t="shared" si="3"/>
        <v>484</v>
      </c>
      <c r="H19" s="174">
        <f t="shared" si="3"/>
        <v>933</v>
      </c>
      <c r="I19" s="174">
        <f t="shared" si="3"/>
        <v>1364</v>
      </c>
      <c r="J19" s="178">
        <f t="shared" si="3"/>
        <v>1777</v>
      </c>
      <c r="K19" s="177">
        <f t="shared" si="3"/>
        <v>522</v>
      </c>
      <c r="L19" s="174">
        <f t="shared" si="3"/>
        <v>1009</v>
      </c>
      <c r="M19" s="174">
        <f t="shared" si="3"/>
        <v>1474</v>
      </c>
      <c r="N19" s="178">
        <f t="shared" si="3"/>
        <v>1920</v>
      </c>
      <c r="O19" s="177">
        <f t="shared" si="3"/>
        <v>585</v>
      </c>
      <c r="P19" s="174">
        <f t="shared" si="3"/>
        <v>1131</v>
      </c>
      <c r="Q19" s="174">
        <f t="shared" si="3"/>
        <v>1694</v>
      </c>
      <c r="R19" s="178">
        <f t="shared" si="3"/>
        <v>2199</v>
      </c>
      <c r="S19" s="177">
        <f t="shared" si="4"/>
        <v>673</v>
      </c>
      <c r="T19" s="174">
        <f t="shared" si="5"/>
        <v>1300</v>
      </c>
      <c r="U19" s="174">
        <f t="shared" si="6"/>
        <v>2021</v>
      </c>
      <c r="V19" s="178">
        <f t="shared" si="7"/>
        <v>2706</v>
      </c>
      <c r="W19" s="177">
        <f t="shared" si="8"/>
        <v>746</v>
      </c>
      <c r="X19" s="174">
        <f t="shared" si="9"/>
        <v>1440</v>
      </c>
      <c r="Y19" s="174">
        <f t="shared" si="10"/>
        <v>2300</v>
      </c>
      <c r="Z19" s="178">
        <f t="shared" si="11"/>
        <v>3152</v>
      </c>
      <c r="AA19" s="168"/>
      <c r="AB19" s="168"/>
      <c r="AC19" s="641"/>
      <c r="AD19" s="670">
        <v>1100</v>
      </c>
      <c r="AE19" s="641"/>
      <c r="AF19" s="641">
        <v>360</v>
      </c>
      <c r="AG19" s="641">
        <v>695</v>
      </c>
      <c r="AH19" s="641">
        <v>1016</v>
      </c>
      <c r="AI19" s="641">
        <v>1324</v>
      </c>
      <c r="AJ19" s="641">
        <v>490</v>
      </c>
      <c r="AK19" s="641">
        <v>945</v>
      </c>
      <c r="AL19" s="641">
        <v>1382</v>
      </c>
      <c r="AM19" s="641">
        <v>1801</v>
      </c>
      <c r="AN19" s="641">
        <v>529</v>
      </c>
      <c r="AO19" s="641">
        <v>1022</v>
      </c>
      <c r="AP19" s="641">
        <v>1494</v>
      </c>
      <c r="AQ19" s="641">
        <v>1946</v>
      </c>
      <c r="AR19" s="641">
        <v>593</v>
      </c>
      <c r="AS19" s="641">
        <v>1146</v>
      </c>
      <c r="AT19" s="641">
        <v>1717</v>
      </c>
      <c r="AU19" s="641">
        <v>2228</v>
      </c>
      <c r="AV19" s="168">
        <v>682</v>
      </c>
      <c r="AW19" s="168">
        <v>1317</v>
      </c>
      <c r="AX19" s="168">
        <v>2048</v>
      </c>
      <c r="AY19" s="168">
        <v>2742</v>
      </c>
      <c r="AZ19" s="168">
        <v>756</v>
      </c>
      <c r="BA19" s="168">
        <v>1459</v>
      </c>
      <c r="BB19" s="168">
        <v>2331</v>
      </c>
      <c r="BC19" s="168">
        <v>3194</v>
      </c>
    </row>
    <row r="20" spans="1:55" x14ac:dyDescent="0.2">
      <c r="A20" s="231">
        <v>1200</v>
      </c>
      <c r="B20" s="227"/>
      <c r="C20" s="177">
        <f t="shared" si="0"/>
        <v>388</v>
      </c>
      <c r="D20" s="174">
        <f t="shared" si="1"/>
        <v>748</v>
      </c>
      <c r="E20" s="174">
        <f t="shared" si="2"/>
        <v>1093</v>
      </c>
      <c r="F20" s="178">
        <f t="shared" si="3"/>
        <v>1425</v>
      </c>
      <c r="G20" s="177">
        <f t="shared" si="3"/>
        <v>527</v>
      </c>
      <c r="H20" s="174">
        <f t="shared" si="3"/>
        <v>1017</v>
      </c>
      <c r="I20" s="174">
        <f t="shared" si="3"/>
        <v>1488</v>
      </c>
      <c r="J20" s="178">
        <f t="shared" si="3"/>
        <v>1938</v>
      </c>
      <c r="K20" s="177">
        <f t="shared" si="3"/>
        <v>570</v>
      </c>
      <c r="L20" s="174">
        <f t="shared" si="3"/>
        <v>1100</v>
      </c>
      <c r="M20" s="174">
        <f t="shared" si="3"/>
        <v>1608</v>
      </c>
      <c r="N20" s="178">
        <f t="shared" si="3"/>
        <v>2095</v>
      </c>
      <c r="O20" s="177">
        <f t="shared" si="3"/>
        <v>639</v>
      </c>
      <c r="P20" s="174">
        <f t="shared" si="3"/>
        <v>1233</v>
      </c>
      <c r="Q20" s="174">
        <f t="shared" si="3"/>
        <v>1848</v>
      </c>
      <c r="R20" s="178">
        <f t="shared" si="3"/>
        <v>2398</v>
      </c>
      <c r="S20" s="177">
        <f t="shared" si="4"/>
        <v>735</v>
      </c>
      <c r="T20" s="174">
        <f t="shared" si="5"/>
        <v>1418</v>
      </c>
      <c r="U20" s="174">
        <f t="shared" si="6"/>
        <v>2205</v>
      </c>
      <c r="V20" s="178">
        <f t="shared" si="7"/>
        <v>2952</v>
      </c>
      <c r="W20" s="177">
        <f t="shared" si="8"/>
        <v>815</v>
      </c>
      <c r="X20" s="174">
        <f t="shared" si="9"/>
        <v>1571</v>
      </c>
      <c r="Y20" s="174">
        <f t="shared" si="10"/>
        <v>2509</v>
      </c>
      <c r="Z20" s="178">
        <f t="shared" si="11"/>
        <v>3438</v>
      </c>
      <c r="AA20" s="168"/>
      <c r="AB20" s="168"/>
      <c r="AC20" s="641"/>
      <c r="AD20" s="670">
        <v>1200</v>
      </c>
      <c r="AE20" s="641"/>
      <c r="AF20" s="641">
        <v>393</v>
      </c>
      <c r="AG20" s="641">
        <v>758</v>
      </c>
      <c r="AH20" s="641">
        <v>1108</v>
      </c>
      <c r="AI20" s="641">
        <v>1444</v>
      </c>
      <c r="AJ20" s="641">
        <v>534</v>
      </c>
      <c r="AK20" s="641">
        <v>1031</v>
      </c>
      <c r="AL20" s="641">
        <v>1508</v>
      </c>
      <c r="AM20" s="641">
        <v>1964</v>
      </c>
      <c r="AN20" s="641">
        <v>578</v>
      </c>
      <c r="AO20" s="641">
        <v>1115</v>
      </c>
      <c r="AP20" s="641">
        <v>1630</v>
      </c>
      <c r="AQ20" s="641">
        <v>2123</v>
      </c>
      <c r="AR20" s="641">
        <v>648</v>
      </c>
      <c r="AS20" s="641">
        <v>1250</v>
      </c>
      <c r="AT20" s="641">
        <v>1873</v>
      </c>
      <c r="AU20" s="641">
        <v>2430</v>
      </c>
      <c r="AV20" s="168">
        <v>745</v>
      </c>
      <c r="AW20" s="168">
        <v>1437</v>
      </c>
      <c r="AX20" s="168">
        <v>2234</v>
      </c>
      <c r="AY20" s="168">
        <v>2991</v>
      </c>
      <c r="AZ20" s="168">
        <v>826</v>
      </c>
      <c r="BA20" s="168">
        <v>1592</v>
      </c>
      <c r="BB20" s="168">
        <v>2543</v>
      </c>
      <c r="BC20" s="168">
        <v>3484</v>
      </c>
    </row>
    <row r="21" spans="1:55" x14ac:dyDescent="0.2">
      <c r="A21" s="231">
        <v>1300</v>
      </c>
      <c r="B21" s="227"/>
      <c r="C21" s="177">
        <f t="shared" si="0"/>
        <v>425</v>
      </c>
      <c r="D21" s="174">
        <f t="shared" si="1"/>
        <v>823</v>
      </c>
      <c r="E21" s="174">
        <f t="shared" si="2"/>
        <v>1204</v>
      </c>
      <c r="F21" s="178">
        <f t="shared" si="3"/>
        <v>1570</v>
      </c>
      <c r="G21" s="177">
        <f t="shared" si="3"/>
        <v>578</v>
      </c>
      <c r="H21" s="174">
        <f t="shared" si="3"/>
        <v>1119</v>
      </c>
      <c r="I21" s="174">
        <f t="shared" si="3"/>
        <v>1638</v>
      </c>
      <c r="J21" s="178">
        <f t="shared" si="3"/>
        <v>2134</v>
      </c>
      <c r="K21" s="177">
        <f t="shared" si="3"/>
        <v>626</v>
      </c>
      <c r="L21" s="174">
        <f t="shared" si="3"/>
        <v>1210</v>
      </c>
      <c r="M21" s="174">
        <f t="shared" si="3"/>
        <v>1771</v>
      </c>
      <c r="N21" s="178">
        <f t="shared" si="3"/>
        <v>2307</v>
      </c>
      <c r="O21" s="177">
        <f t="shared" si="3"/>
        <v>702</v>
      </c>
      <c r="P21" s="174">
        <f t="shared" si="3"/>
        <v>1336</v>
      </c>
      <c r="Q21" s="174">
        <f t="shared" si="3"/>
        <v>2003</v>
      </c>
      <c r="R21" s="178">
        <f t="shared" si="3"/>
        <v>2598</v>
      </c>
      <c r="S21" s="177">
        <f t="shared" si="4"/>
        <v>806</v>
      </c>
      <c r="T21" s="174">
        <f t="shared" si="5"/>
        <v>1536</v>
      </c>
      <c r="U21" s="174">
        <f t="shared" si="6"/>
        <v>2389</v>
      </c>
      <c r="V21" s="178">
        <f t="shared" si="7"/>
        <v>3197</v>
      </c>
      <c r="W21" s="177">
        <f t="shared" si="8"/>
        <v>893</v>
      </c>
      <c r="X21" s="174">
        <f t="shared" si="9"/>
        <v>1702</v>
      </c>
      <c r="Y21" s="174">
        <f t="shared" si="10"/>
        <v>2719</v>
      </c>
      <c r="Z21" s="178">
        <f t="shared" si="11"/>
        <v>3725</v>
      </c>
      <c r="AA21" s="168"/>
      <c r="AB21" s="168"/>
      <c r="AC21" s="641"/>
      <c r="AD21" s="670">
        <v>1300</v>
      </c>
      <c r="AE21" s="641"/>
      <c r="AF21" s="641">
        <v>431</v>
      </c>
      <c r="AG21" s="641">
        <v>834</v>
      </c>
      <c r="AH21" s="641">
        <v>1220</v>
      </c>
      <c r="AI21" s="641">
        <v>1591</v>
      </c>
      <c r="AJ21" s="641">
        <v>586</v>
      </c>
      <c r="AK21" s="641">
        <v>1134</v>
      </c>
      <c r="AL21" s="641">
        <v>1660</v>
      </c>
      <c r="AM21" s="641">
        <v>2163</v>
      </c>
      <c r="AN21" s="641">
        <v>634</v>
      </c>
      <c r="AO21" s="641">
        <v>1226</v>
      </c>
      <c r="AP21" s="641">
        <v>1795</v>
      </c>
      <c r="AQ21" s="641">
        <v>2338</v>
      </c>
      <c r="AR21" s="641">
        <v>711</v>
      </c>
      <c r="AS21" s="641">
        <v>1354</v>
      </c>
      <c r="AT21" s="641">
        <v>2030</v>
      </c>
      <c r="AU21" s="641">
        <v>2633</v>
      </c>
      <c r="AV21" s="168">
        <v>817</v>
      </c>
      <c r="AW21" s="168">
        <v>1557</v>
      </c>
      <c r="AX21" s="168">
        <v>2421</v>
      </c>
      <c r="AY21" s="168">
        <v>3240</v>
      </c>
      <c r="AZ21" s="168">
        <v>905</v>
      </c>
      <c r="BA21" s="168">
        <v>1725</v>
      </c>
      <c r="BB21" s="168">
        <v>2755</v>
      </c>
      <c r="BC21" s="168">
        <v>3775</v>
      </c>
    </row>
    <row r="22" spans="1:55" x14ac:dyDescent="0.2">
      <c r="A22" s="231">
        <v>1400</v>
      </c>
      <c r="B22" s="227"/>
      <c r="C22" s="177">
        <f t="shared" si="0"/>
        <v>463</v>
      </c>
      <c r="D22" s="174">
        <f t="shared" si="1"/>
        <v>897</v>
      </c>
      <c r="E22" s="174">
        <f t="shared" si="2"/>
        <v>1314</v>
      </c>
      <c r="F22" s="178">
        <f t="shared" si="3"/>
        <v>1714</v>
      </c>
      <c r="G22" s="177">
        <f t="shared" si="3"/>
        <v>630</v>
      </c>
      <c r="H22" s="174">
        <f t="shared" si="3"/>
        <v>1221</v>
      </c>
      <c r="I22" s="174">
        <f t="shared" si="3"/>
        <v>1788</v>
      </c>
      <c r="J22" s="178">
        <f t="shared" si="3"/>
        <v>2331</v>
      </c>
      <c r="K22" s="177">
        <f t="shared" si="3"/>
        <v>680</v>
      </c>
      <c r="L22" s="174">
        <f t="shared" si="3"/>
        <v>1319</v>
      </c>
      <c r="M22" s="174">
        <f t="shared" si="3"/>
        <v>1933</v>
      </c>
      <c r="N22" s="178">
        <f t="shared" si="3"/>
        <v>2519</v>
      </c>
      <c r="O22" s="177">
        <f t="shared" si="3"/>
        <v>763</v>
      </c>
      <c r="P22" s="174">
        <f t="shared" si="3"/>
        <v>1439</v>
      </c>
      <c r="Q22" s="174">
        <f t="shared" si="3"/>
        <v>2157</v>
      </c>
      <c r="R22" s="178">
        <f t="shared" si="3"/>
        <v>2798</v>
      </c>
      <c r="S22" s="177">
        <f t="shared" si="4"/>
        <v>876</v>
      </c>
      <c r="T22" s="174">
        <f t="shared" si="5"/>
        <v>1654</v>
      </c>
      <c r="U22" s="174">
        <f t="shared" si="6"/>
        <v>2573</v>
      </c>
      <c r="V22" s="178">
        <f t="shared" si="7"/>
        <v>3443</v>
      </c>
      <c r="W22" s="177">
        <f t="shared" si="8"/>
        <v>971</v>
      </c>
      <c r="X22" s="174">
        <f t="shared" si="9"/>
        <v>1832</v>
      </c>
      <c r="Y22" s="174">
        <f t="shared" si="10"/>
        <v>2928</v>
      </c>
      <c r="Z22" s="178">
        <f t="shared" si="11"/>
        <v>4011</v>
      </c>
      <c r="AA22" s="168"/>
      <c r="AB22" s="168"/>
      <c r="AC22" s="641"/>
      <c r="AD22" s="670">
        <v>1400</v>
      </c>
      <c r="AE22" s="641"/>
      <c r="AF22" s="641">
        <v>469</v>
      </c>
      <c r="AG22" s="641">
        <v>909</v>
      </c>
      <c r="AH22" s="641">
        <v>1332</v>
      </c>
      <c r="AI22" s="641">
        <v>1737</v>
      </c>
      <c r="AJ22" s="641">
        <v>638</v>
      </c>
      <c r="AK22" s="641">
        <v>1237</v>
      </c>
      <c r="AL22" s="641">
        <v>1812</v>
      </c>
      <c r="AM22" s="641">
        <v>2362</v>
      </c>
      <c r="AN22" s="641">
        <v>689</v>
      </c>
      <c r="AO22" s="641">
        <v>1337</v>
      </c>
      <c r="AP22" s="641">
        <v>1959</v>
      </c>
      <c r="AQ22" s="641">
        <v>2553</v>
      </c>
      <c r="AR22" s="641">
        <v>773</v>
      </c>
      <c r="AS22" s="641">
        <v>1458</v>
      </c>
      <c r="AT22" s="641">
        <v>2186</v>
      </c>
      <c r="AU22" s="641">
        <v>2835</v>
      </c>
      <c r="AV22" s="168">
        <v>888</v>
      </c>
      <c r="AW22" s="168">
        <v>1676</v>
      </c>
      <c r="AX22" s="168">
        <v>2607</v>
      </c>
      <c r="AY22" s="168">
        <v>3489</v>
      </c>
      <c r="AZ22" s="168">
        <v>984</v>
      </c>
      <c r="BA22" s="168">
        <v>1857</v>
      </c>
      <c r="BB22" s="168">
        <v>2967</v>
      </c>
      <c r="BC22" s="168">
        <v>4065</v>
      </c>
    </row>
    <row r="23" spans="1:55" x14ac:dyDescent="0.2">
      <c r="A23" s="231">
        <v>1500</v>
      </c>
      <c r="B23" s="227"/>
      <c r="C23" s="177">
        <f t="shared" si="0"/>
        <v>500</v>
      </c>
      <c r="D23" s="174">
        <f t="shared" si="1"/>
        <v>972</v>
      </c>
      <c r="E23" s="174">
        <f t="shared" si="2"/>
        <v>1425</v>
      </c>
      <c r="F23" s="178">
        <f t="shared" si="3"/>
        <v>1859</v>
      </c>
      <c r="G23" s="177">
        <f t="shared" si="3"/>
        <v>680</v>
      </c>
      <c r="H23" s="174">
        <f t="shared" si="3"/>
        <v>1322</v>
      </c>
      <c r="I23" s="174">
        <f t="shared" si="3"/>
        <v>1938</v>
      </c>
      <c r="J23" s="178">
        <f t="shared" si="3"/>
        <v>2528</v>
      </c>
      <c r="K23" s="177">
        <f t="shared" si="3"/>
        <v>735</v>
      </c>
      <c r="L23" s="174">
        <f t="shared" si="3"/>
        <v>1429</v>
      </c>
      <c r="M23" s="174">
        <f t="shared" si="3"/>
        <v>2095</v>
      </c>
      <c r="N23" s="178">
        <f t="shared" si="3"/>
        <v>2732</v>
      </c>
      <c r="O23" s="177">
        <f t="shared" si="3"/>
        <v>824</v>
      </c>
      <c r="P23" s="174">
        <f t="shared" si="3"/>
        <v>1541</v>
      </c>
      <c r="Q23" s="174">
        <f t="shared" si="3"/>
        <v>2311</v>
      </c>
      <c r="R23" s="178">
        <f t="shared" si="3"/>
        <v>2998</v>
      </c>
      <c r="S23" s="177">
        <f t="shared" si="4"/>
        <v>947</v>
      </c>
      <c r="T23" s="174">
        <f t="shared" si="5"/>
        <v>1772</v>
      </c>
      <c r="U23" s="174">
        <f t="shared" si="6"/>
        <v>2756</v>
      </c>
      <c r="V23" s="178">
        <f t="shared" si="7"/>
        <v>3690</v>
      </c>
      <c r="W23" s="177">
        <f t="shared" si="8"/>
        <v>1050</v>
      </c>
      <c r="X23" s="174">
        <f t="shared" si="9"/>
        <v>1964</v>
      </c>
      <c r="Y23" s="174">
        <f t="shared" si="10"/>
        <v>3137</v>
      </c>
      <c r="Z23" s="178">
        <f t="shared" si="11"/>
        <v>4298</v>
      </c>
      <c r="AA23" s="168"/>
      <c r="AB23" s="168"/>
      <c r="AC23" s="641"/>
      <c r="AD23" s="670">
        <v>1500</v>
      </c>
      <c r="AE23" s="641"/>
      <c r="AF23" s="641">
        <v>507</v>
      </c>
      <c r="AG23" s="641">
        <v>985</v>
      </c>
      <c r="AH23" s="641">
        <v>1444</v>
      </c>
      <c r="AI23" s="641">
        <v>1884</v>
      </c>
      <c r="AJ23" s="641">
        <v>689</v>
      </c>
      <c r="AK23" s="641">
        <v>1340</v>
      </c>
      <c r="AL23" s="641">
        <v>1964</v>
      </c>
      <c r="AM23" s="641">
        <v>2562</v>
      </c>
      <c r="AN23" s="641">
        <v>745</v>
      </c>
      <c r="AO23" s="641">
        <v>1448</v>
      </c>
      <c r="AP23" s="641">
        <v>2123</v>
      </c>
      <c r="AQ23" s="641">
        <v>2769</v>
      </c>
      <c r="AR23" s="641">
        <v>835</v>
      </c>
      <c r="AS23" s="641">
        <v>1562</v>
      </c>
      <c r="AT23" s="641">
        <v>2342</v>
      </c>
      <c r="AU23" s="641">
        <v>3038</v>
      </c>
      <c r="AV23" s="168">
        <v>960</v>
      </c>
      <c r="AW23" s="168">
        <v>1796</v>
      </c>
      <c r="AX23" s="168">
        <v>2793</v>
      </c>
      <c r="AY23" s="168">
        <v>3739</v>
      </c>
      <c r="AZ23" s="168">
        <v>1064</v>
      </c>
      <c r="BA23" s="168">
        <v>1990</v>
      </c>
      <c r="BB23" s="168">
        <v>3179</v>
      </c>
      <c r="BC23" s="168">
        <v>4356</v>
      </c>
    </row>
    <row r="24" spans="1:55" x14ac:dyDescent="0.2">
      <c r="A24" s="231">
        <v>1600</v>
      </c>
      <c r="B24" s="227"/>
      <c r="C24" s="177">
        <f t="shared" si="0"/>
        <v>537</v>
      </c>
      <c r="D24" s="174">
        <f t="shared" si="1"/>
        <v>1046</v>
      </c>
      <c r="E24" s="174">
        <f t="shared" si="2"/>
        <v>1535</v>
      </c>
      <c r="F24" s="178">
        <f t="shared" si="3"/>
        <v>2003</v>
      </c>
      <c r="G24" s="177">
        <f t="shared" si="3"/>
        <v>730</v>
      </c>
      <c r="H24" s="174">
        <f t="shared" si="3"/>
        <v>1424</v>
      </c>
      <c r="I24" s="174">
        <f t="shared" si="3"/>
        <v>2088</v>
      </c>
      <c r="J24" s="178">
        <f t="shared" si="3"/>
        <v>2725</v>
      </c>
      <c r="K24" s="177">
        <f t="shared" si="3"/>
        <v>789</v>
      </c>
      <c r="L24" s="174">
        <f t="shared" si="3"/>
        <v>1538</v>
      </c>
      <c r="M24" s="174">
        <f t="shared" si="3"/>
        <v>2257</v>
      </c>
      <c r="N24" s="178">
        <f t="shared" si="3"/>
        <v>2945</v>
      </c>
      <c r="O24" s="177">
        <f t="shared" si="3"/>
        <v>885</v>
      </c>
      <c r="P24" s="174">
        <f t="shared" si="3"/>
        <v>1644</v>
      </c>
      <c r="Q24" s="174">
        <f t="shared" si="3"/>
        <v>2465</v>
      </c>
      <c r="R24" s="178">
        <f t="shared" si="3"/>
        <v>3197</v>
      </c>
      <c r="S24" s="177">
        <f t="shared" si="4"/>
        <v>1017</v>
      </c>
      <c r="T24" s="174">
        <f t="shared" si="5"/>
        <v>1891</v>
      </c>
      <c r="U24" s="174">
        <f t="shared" si="6"/>
        <v>2940</v>
      </c>
      <c r="V24" s="178">
        <f t="shared" si="7"/>
        <v>3935</v>
      </c>
      <c r="W24" s="177">
        <f t="shared" si="8"/>
        <v>1128</v>
      </c>
      <c r="X24" s="174">
        <f t="shared" si="9"/>
        <v>2095</v>
      </c>
      <c r="Y24" s="174">
        <f t="shared" si="10"/>
        <v>3346</v>
      </c>
      <c r="Z24" s="178">
        <f t="shared" si="11"/>
        <v>4585</v>
      </c>
      <c r="AA24" s="168"/>
      <c r="AB24" s="168"/>
      <c r="AC24" s="641"/>
      <c r="AD24" s="670">
        <v>1600</v>
      </c>
      <c r="AE24" s="641"/>
      <c r="AF24" s="641">
        <v>544</v>
      </c>
      <c r="AG24" s="641">
        <v>1060</v>
      </c>
      <c r="AH24" s="641">
        <v>1556</v>
      </c>
      <c r="AI24" s="641">
        <v>2030</v>
      </c>
      <c r="AJ24" s="641">
        <v>740</v>
      </c>
      <c r="AK24" s="641">
        <v>1443</v>
      </c>
      <c r="AL24" s="641">
        <v>2116</v>
      </c>
      <c r="AM24" s="641">
        <v>2761</v>
      </c>
      <c r="AN24" s="641">
        <v>800</v>
      </c>
      <c r="AO24" s="641">
        <v>1559</v>
      </c>
      <c r="AP24" s="641">
        <v>2287</v>
      </c>
      <c r="AQ24" s="641">
        <v>2984</v>
      </c>
      <c r="AR24" s="641">
        <v>897</v>
      </c>
      <c r="AS24" s="641">
        <v>1666</v>
      </c>
      <c r="AT24" s="641">
        <v>2498</v>
      </c>
      <c r="AU24" s="641">
        <v>3240</v>
      </c>
      <c r="AV24" s="168">
        <v>1031</v>
      </c>
      <c r="AW24" s="168">
        <v>1916</v>
      </c>
      <c r="AX24" s="168">
        <v>2979</v>
      </c>
      <c r="AY24" s="168">
        <v>3988</v>
      </c>
      <c r="AZ24" s="168">
        <v>1143</v>
      </c>
      <c r="BA24" s="168">
        <v>2123</v>
      </c>
      <c r="BB24" s="168">
        <v>3391</v>
      </c>
      <c r="BC24" s="168">
        <v>4646</v>
      </c>
    </row>
    <row r="25" spans="1:55" x14ac:dyDescent="0.2">
      <c r="A25" s="231">
        <v>1800</v>
      </c>
      <c r="B25" s="227"/>
      <c r="C25" s="177">
        <f t="shared" si="0"/>
        <v>611</v>
      </c>
      <c r="D25" s="174">
        <f t="shared" si="1"/>
        <v>1195</v>
      </c>
      <c r="E25" s="174">
        <f t="shared" si="2"/>
        <v>1756</v>
      </c>
      <c r="F25" s="178">
        <f t="shared" si="3"/>
        <v>2291</v>
      </c>
      <c r="G25" s="177">
        <f t="shared" si="3"/>
        <v>831</v>
      </c>
      <c r="H25" s="174">
        <f t="shared" si="3"/>
        <v>1626</v>
      </c>
      <c r="I25" s="174">
        <f t="shared" si="3"/>
        <v>2388</v>
      </c>
      <c r="J25" s="178">
        <f t="shared" si="3"/>
        <v>3116</v>
      </c>
      <c r="K25" s="177">
        <f t="shared" si="3"/>
        <v>898</v>
      </c>
      <c r="L25" s="174">
        <f t="shared" si="3"/>
        <v>1758</v>
      </c>
      <c r="M25" s="174">
        <f t="shared" si="3"/>
        <v>2581</v>
      </c>
      <c r="N25" s="178">
        <f t="shared" si="3"/>
        <v>3368</v>
      </c>
      <c r="O25" s="177">
        <f t="shared" si="3"/>
        <v>1008</v>
      </c>
      <c r="P25" s="174">
        <f t="shared" si="3"/>
        <v>1850</v>
      </c>
      <c r="Q25" s="174">
        <f t="shared" si="3"/>
        <v>2773</v>
      </c>
      <c r="R25" s="178">
        <f t="shared" si="3"/>
        <v>3597</v>
      </c>
      <c r="S25" s="177">
        <f t="shared" si="4"/>
        <v>1158</v>
      </c>
      <c r="T25" s="174">
        <f t="shared" si="5"/>
        <v>2127</v>
      </c>
      <c r="U25" s="174">
        <f t="shared" si="6"/>
        <v>3307</v>
      </c>
      <c r="V25" s="178">
        <f t="shared" si="7"/>
        <v>4427</v>
      </c>
      <c r="W25" s="177">
        <f t="shared" si="8"/>
        <v>1283</v>
      </c>
      <c r="X25" s="174">
        <f t="shared" si="9"/>
        <v>2356</v>
      </c>
      <c r="Y25" s="174">
        <f t="shared" si="10"/>
        <v>3765</v>
      </c>
      <c r="Z25" s="178">
        <f t="shared" si="11"/>
        <v>5157</v>
      </c>
      <c r="AA25" s="168"/>
      <c r="AB25" s="168"/>
      <c r="AC25" s="641"/>
      <c r="AD25" s="670">
        <v>1800</v>
      </c>
      <c r="AE25" s="641"/>
      <c r="AF25" s="641">
        <v>619</v>
      </c>
      <c r="AG25" s="641">
        <v>1211</v>
      </c>
      <c r="AH25" s="641">
        <v>1779</v>
      </c>
      <c r="AI25" s="641">
        <v>2322</v>
      </c>
      <c r="AJ25" s="641">
        <v>842</v>
      </c>
      <c r="AK25" s="641">
        <v>1648</v>
      </c>
      <c r="AL25" s="641">
        <v>2420</v>
      </c>
      <c r="AM25" s="641">
        <v>3158</v>
      </c>
      <c r="AN25" s="641">
        <v>910</v>
      </c>
      <c r="AO25" s="641">
        <v>1782</v>
      </c>
      <c r="AP25" s="641">
        <v>2616</v>
      </c>
      <c r="AQ25" s="641">
        <v>3413</v>
      </c>
      <c r="AR25" s="641">
        <v>1021</v>
      </c>
      <c r="AS25" s="641">
        <v>1875</v>
      </c>
      <c r="AT25" s="641">
        <v>2810</v>
      </c>
      <c r="AU25" s="641">
        <v>3645</v>
      </c>
      <c r="AV25" s="168">
        <v>1173</v>
      </c>
      <c r="AW25" s="168">
        <v>2155</v>
      </c>
      <c r="AX25" s="168">
        <v>3351</v>
      </c>
      <c r="AY25" s="168">
        <v>4486</v>
      </c>
      <c r="AZ25" s="168">
        <v>1300</v>
      </c>
      <c r="BA25" s="168">
        <v>2388</v>
      </c>
      <c r="BB25" s="168">
        <v>3815</v>
      </c>
      <c r="BC25" s="168">
        <v>5226</v>
      </c>
    </row>
    <row r="26" spans="1:55" ht="15" thickBot="1" x14ac:dyDescent="0.25">
      <c r="A26" s="245">
        <v>2000</v>
      </c>
      <c r="B26" s="249"/>
      <c r="C26" s="179">
        <f t="shared" si="0"/>
        <v>686</v>
      </c>
      <c r="D26" s="180">
        <f t="shared" si="1"/>
        <v>1345</v>
      </c>
      <c r="E26" s="180">
        <f t="shared" si="2"/>
        <v>1977</v>
      </c>
      <c r="F26" s="240">
        <f t="shared" si="3"/>
        <v>2580</v>
      </c>
      <c r="G26" s="179">
        <f t="shared" si="3"/>
        <v>933</v>
      </c>
      <c r="H26" s="180">
        <f t="shared" si="3"/>
        <v>1830</v>
      </c>
      <c r="I26" s="180">
        <f t="shared" si="3"/>
        <v>2688</v>
      </c>
      <c r="J26" s="240">
        <f t="shared" si="3"/>
        <v>3509</v>
      </c>
      <c r="K26" s="179">
        <f t="shared" si="3"/>
        <v>1009</v>
      </c>
      <c r="L26" s="180">
        <f t="shared" si="3"/>
        <v>1978</v>
      </c>
      <c r="M26" s="180">
        <f t="shared" si="3"/>
        <v>2906</v>
      </c>
      <c r="N26" s="240">
        <f t="shared" si="3"/>
        <v>3793</v>
      </c>
      <c r="O26" s="179">
        <f t="shared" si="3"/>
        <v>1131</v>
      </c>
      <c r="P26" s="180">
        <f t="shared" si="3"/>
        <v>2056</v>
      </c>
      <c r="Q26" s="180">
        <f t="shared" si="3"/>
        <v>3081</v>
      </c>
      <c r="R26" s="240">
        <f t="shared" si="3"/>
        <v>3997</v>
      </c>
      <c r="S26" s="179">
        <f t="shared" si="4"/>
        <v>1301</v>
      </c>
      <c r="T26" s="180">
        <f t="shared" si="5"/>
        <v>2363</v>
      </c>
      <c r="U26" s="180">
        <f t="shared" si="6"/>
        <v>3675</v>
      </c>
      <c r="V26" s="240">
        <f t="shared" si="7"/>
        <v>4919</v>
      </c>
      <c r="W26" s="179">
        <f t="shared" si="8"/>
        <v>1441</v>
      </c>
      <c r="X26" s="180">
        <f t="shared" si="9"/>
        <v>2618</v>
      </c>
      <c r="Y26" s="180">
        <f t="shared" si="10"/>
        <v>4183</v>
      </c>
      <c r="Z26" s="240">
        <f t="shared" si="11"/>
        <v>5730</v>
      </c>
      <c r="AA26" s="168"/>
      <c r="AB26" s="168"/>
      <c r="AC26" s="641"/>
      <c r="AD26" s="670">
        <v>2000</v>
      </c>
      <c r="AE26" s="641"/>
      <c r="AF26" s="641">
        <v>695</v>
      </c>
      <c r="AG26" s="641">
        <v>1363</v>
      </c>
      <c r="AH26" s="641">
        <v>2003</v>
      </c>
      <c r="AI26" s="641">
        <v>2615</v>
      </c>
      <c r="AJ26" s="641">
        <v>945</v>
      </c>
      <c r="AK26" s="641">
        <v>1854</v>
      </c>
      <c r="AL26" s="641">
        <v>2724</v>
      </c>
      <c r="AM26" s="641">
        <v>3556</v>
      </c>
      <c r="AN26" s="641">
        <v>1022</v>
      </c>
      <c r="AO26" s="641">
        <v>2004</v>
      </c>
      <c r="AP26" s="641">
        <v>2945</v>
      </c>
      <c r="AQ26" s="641">
        <v>3844</v>
      </c>
      <c r="AR26" s="641">
        <v>1146</v>
      </c>
      <c r="AS26" s="641">
        <v>2083</v>
      </c>
      <c r="AT26" s="641">
        <v>3122</v>
      </c>
      <c r="AU26" s="641">
        <v>4050</v>
      </c>
      <c r="AV26" s="168">
        <v>1318</v>
      </c>
      <c r="AW26" s="168">
        <v>2395</v>
      </c>
      <c r="AX26" s="168">
        <v>3724</v>
      </c>
      <c r="AY26" s="168">
        <v>4985</v>
      </c>
      <c r="AZ26" s="168">
        <v>1460</v>
      </c>
      <c r="BA26" s="168">
        <v>2653</v>
      </c>
      <c r="BB26" s="168">
        <v>4239</v>
      </c>
      <c r="BC26" s="168">
        <v>5807</v>
      </c>
    </row>
  </sheetData>
  <sheetProtection algorithmName="SHA-512" hashValue="pSNuX7FKF0hF3VkRWShDlKQFyvq7F46P7DUTvYFi03CP8X4XCpMwp6ztqRO/4wTKj1aafvOT2H4AEcE9IG7fxw==" saltValue="JYKL2BLOxfL9N/sMYBiDhA==" spinCount="100000" sheet="1" objects="1" scenarios="1"/>
  <mergeCells count="7">
    <mergeCell ref="W10:Z10"/>
    <mergeCell ref="A10:A11"/>
    <mergeCell ref="C10:F10"/>
    <mergeCell ref="G10:J10"/>
    <mergeCell ref="K10:N10"/>
    <mergeCell ref="O10:R10"/>
    <mergeCell ref="S10:V10"/>
  </mergeCells>
  <conditionalFormatting sqref="C12:Z26">
    <cfRule type="cellIs" dxfId="22" priority="2" operator="greaterThanOrEqual">
      <formula>$D$8</formula>
    </cfRule>
  </conditionalFormatting>
  <dataValidations count="2">
    <dataValidation type="custom" allowBlank="1" showInputMessage="1" showErrorMessage="1" errorTitle="Error" error="Flow Temp Too High" sqref="D3 AG1" xr:uid="{19952116-7A97-49B2-8DF2-30F43677FEF5}">
      <formula1>D1&lt;110.1</formula1>
    </dataValidation>
    <dataValidation type="custom" allowBlank="1" showInputMessage="1" showErrorMessage="1" errorTitle="Return Cannot Exceed Flow" error="Return Temp can not be higher than Flow Temp" sqref="D4 AG2" xr:uid="{0CD61CE9-B7D4-49E5-BFFD-DB8DDAC3FC8C}">
      <formula1>D2&lt;D1</formula1>
    </dataValidation>
  </dataValidations>
  <hyperlinks>
    <hyperlink ref="Q4" r:id="rId1" xr:uid="{73994238-854E-4D6A-8AD6-E698B0005BAD}"/>
    <hyperlink ref="Q5" r:id="rId2" xr:uid="{7E6EC0E4-5954-4E9E-AC4B-068FCF3D6DE7}"/>
    <hyperlink ref="T3:V3" location="Home!A1" display="Home" xr:uid="{FC7E0130-61F1-4DB2-A758-CD2684E6EDC2}"/>
    <hyperlink ref="T5:V5" location="Valves!Print_Area" display="Valves" xr:uid="{EF83E674-D8EE-4B4E-B01E-4E13D0F2B1FB}"/>
    <hyperlink ref="T4:V4" r:id="rId3" display="Product Webpage" xr:uid="{1F91556F-FE89-4359-9C1C-42A7B15B6711}"/>
  </hyperlinks>
  <pageMargins left="0.7" right="0.7" top="0.75" bottom="0.75" header="0.3" footer="0.3"/>
  <pageSetup paperSize="9" scale="50" orientation="landscape"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37C99-BE36-41E5-BD5B-034DAC3928EF}">
  <sheetPr codeName="Sheet14"/>
  <dimension ref="A1:Q24"/>
  <sheetViews>
    <sheetView showGridLines="0" zoomScaleNormal="100" workbookViewId="0">
      <selection activeCell="T40" sqref="T40"/>
    </sheetView>
  </sheetViews>
  <sheetFormatPr defaultRowHeight="14.25" x14ac:dyDescent="0.2"/>
  <cols>
    <col min="1" max="1" width="9.140625" style="168"/>
    <col min="2" max="2" width="9.85546875" style="168" customWidth="1"/>
    <col min="3" max="3" width="11" style="168" customWidth="1"/>
    <col min="4" max="4" width="16.5703125" style="168" bestFit="1" customWidth="1"/>
    <col min="5" max="5" width="9.42578125" style="192" customWidth="1"/>
    <col min="6" max="6" width="15" style="192" bestFit="1" customWidth="1"/>
    <col min="7" max="16" width="7.28515625" style="192" customWidth="1"/>
    <col min="17" max="16384" width="9.140625" style="168"/>
  </cols>
  <sheetData>
    <row r="1" spans="1:17" ht="46.5" customHeight="1" x14ac:dyDescent="0.2">
      <c r="A1" s="265" t="s">
        <v>114</v>
      </c>
    </row>
    <row r="2" spans="1:17" ht="16.5" customHeight="1" thickBot="1" x14ac:dyDescent="0.5">
      <c r="A2" s="266"/>
    </row>
    <row r="3" spans="1:17" ht="15" thickBot="1" x14ac:dyDescent="0.25">
      <c r="A3" s="259" t="s">
        <v>94</v>
      </c>
      <c r="B3" s="260"/>
      <c r="C3" s="261"/>
      <c r="D3" s="81" t="s">
        <v>97</v>
      </c>
      <c r="E3" s="264"/>
      <c r="F3" s="309" t="s">
        <v>266</v>
      </c>
      <c r="I3" s="257" t="s">
        <v>26</v>
      </c>
      <c r="J3" s="258"/>
      <c r="K3" s="510" t="s">
        <v>27</v>
      </c>
      <c r="L3" s="511"/>
      <c r="M3" s="511"/>
      <c r="N3" s="512"/>
      <c r="O3" s="267" t="s">
        <v>172</v>
      </c>
      <c r="P3" s="502"/>
      <c r="Q3" s="503"/>
    </row>
    <row r="4" spans="1:17" ht="15" thickBot="1" x14ac:dyDescent="0.25">
      <c r="A4" s="259" t="s">
        <v>95</v>
      </c>
      <c r="B4" s="260"/>
      <c r="C4" s="261"/>
      <c r="D4" s="370" t="str">
        <f>_xlfn.XLOOKUP(D3,Outputs!F188:F190,Outputs!G188:G190)</f>
        <v>~90°C Max</v>
      </c>
      <c r="F4" s="628">
        <v>83</v>
      </c>
      <c r="I4" s="262" t="s">
        <v>31</v>
      </c>
      <c r="J4" s="263"/>
      <c r="K4" s="504" t="s">
        <v>28</v>
      </c>
      <c r="L4" s="505"/>
      <c r="M4" s="505"/>
      <c r="N4" s="506"/>
      <c r="O4" s="267" t="s">
        <v>171</v>
      </c>
      <c r="P4" s="502"/>
      <c r="Q4" s="503"/>
    </row>
    <row r="5" spans="1:17" ht="15" thickBot="1" x14ac:dyDescent="0.25">
      <c r="A5" s="259" t="s">
        <v>96</v>
      </c>
      <c r="B5" s="260"/>
      <c r="C5" s="261"/>
      <c r="D5" s="370">
        <f>_xlfn.XLOOKUP(D3,Outputs!F188:F190,Outputs!H188:H190)</f>
        <v>1</v>
      </c>
      <c r="I5" s="257" t="s">
        <v>29</v>
      </c>
      <c r="J5" s="258"/>
      <c r="K5" s="507" t="s">
        <v>30</v>
      </c>
      <c r="L5" s="508"/>
      <c r="M5" s="508"/>
      <c r="N5" s="509"/>
    </row>
    <row r="6" spans="1:17" ht="15" thickBot="1" x14ac:dyDescent="0.25">
      <c r="A6" s="189"/>
      <c r="B6" s="190"/>
      <c r="C6" s="189"/>
      <c r="D6" s="191"/>
    </row>
    <row r="7" spans="1:17" ht="15" thickBot="1" x14ac:dyDescent="0.25">
      <c r="A7" s="253" t="s">
        <v>25</v>
      </c>
      <c r="B7" s="254"/>
      <c r="C7" s="255"/>
      <c r="D7" s="81">
        <v>1000</v>
      </c>
    </row>
    <row r="8" spans="1:17" x14ac:dyDescent="0.2">
      <c r="A8" s="189"/>
      <c r="B8" s="190"/>
      <c r="C8" s="189"/>
      <c r="D8" s="191"/>
    </row>
    <row r="9" spans="1:17" x14ac:dyDescent="0.2">
      <c r="A9" s="193" t="s">
        <v>163</v>
      </c>
      <c r="B9" s="190"/>
      <c r="C9" s="189"/>
      <c r="D9" s="191"/>
      <c r="F9" s="581"/>
    </row>
    <row r="10" spans="1:17" ht="15" thickBot="1" x14ac:dyDescent="0.25">
      <c r="A10" s="189"/>
      <c r="B10" s="190"/>
      <c r="C10" s="189"/>
      <c r="D10" s="191"/>
    </row>
    <row r="11" spans="1:17" ht="29.25" thickBot="1" x14ac:dyDescent="0.25">
      <c r="A11" s="194" t="s">
        <v>19</v>
      </c>
      <c r="B11" s="194" t="s">
        <v>92</v>
      </c>
      <c r="C11" s="194" t="s">
        <v>93</v>
      </c>
      <c r="E11" s="168"/>
      <c r="F11" s="168"/>
      <c r="G11" s="168"/>
      <c r="H11" s="168"/>
      <c r="I11" s="168"/>
      <c r="J11" s="168"/>
      <c r="K11" s="168"/>
      <c r="L11" s="168"/>
      <c r="M11" s="168"/>
      <c r="N11" s="168"/>
      <c r="O11" s="168"/>
      <c r="P11" s="168"/>
    </row>
    <row r="12" spans="1:17" ht="15" thickBot="1" x14ac:dyDescent="0.25">
      <c r="A12" s="209"/>
      <c r="B12" s="210"/>
      <c r="C12" s="371"/>
      <c r="E12" s="168"/>
      <c r="F12" s="168"/>
      <c r="G12" s="168"/>
      <c r="H12" s="168"/>
      <c r="I12" s="168"/>
      <c r="J12" s="168"/>
      <c r="K12" s="168"/>
      <c r="L12" s="168"/>
      <c r="M12" s="168"/>
      <c r="N12" s="168"/>
      <c r="O12" s="168"/>
      <c r="P12" s="168"/>
    </row>
    <row r="13" spans="1:17" x14ac:dyDescent="0.2">
      <c r="A13" s="216">
        <v>300</v>
      </c>
      <c r="B13" s="372">
        <v>500</v>
      </c>
      <c r="C13" s="373">
        <f>Outputs!C190*Electric!$D$5</f>
        <v>500</v>
      </c>
      <c r="D13" s="230"/>
      <c r="E13" s="168"/>
      <c r="F13" s="168"/>
      <c r="G13" s="168"/>
      <c r="H13" s="168"/>
      <c r="I13" s="168"/>
      <c r="J13" s="168"/>
      <c r="K13" s="168"/>
      <c r="L13" s="168"/>
      <c r="M13" s="168"/>
      <c r="N13" s="168"/>
      <c r="O13" s="168"/>
      <c r="P13" s="168"/>
    </row>
    <row r="14" spans="1:17" x14ac:dyDescent="0.2">
      <c r="A14" s="231">
        <v>300</v>
      </c>
      <c r="B14" s="234">
        <v>800</v>
      </c>
      <c r="C14" s="374">
        <f>Outputs!C191*Electric!$D$5</f>
        <v>750</v>
      </c>
      <c r="D14" s="230"/>
      <c r="E14" s="168"/>
      <c r="F14" s="168"/>
      <c r="G14" s="168"/>
      <c r="H14" s="168"/>
      <c r="I14" s="168"/>
      <c r="J14" s="168"/>
      <c r="K14" s="168"/>
      <c r="L14" s="168"/>
      <c r="M14" s="168"/>
      <c r="N14" s="168"/>
      <c r="O14" s="168"/>
      <c r="P14" s="168"/>
    </row>
    <row r="15" spans="1:17" x14ac:dyDescent="0.2">
      <c r="A15" s="231">
        <v>300</v>
      </c>
      <c r="B15" s="234">
        <v>1000</v>
      </c>
      <c r="C15" s="374">
        <f>Outputs!C192*Electric!$D$5</f>
        <v>1000</v>
      </c>
      <c r="D15" s="230"/>
      <c r="E15" s="168"/>
      <c r="F15" s="168"/>
      <c r="G15" s="168"/>
      <c r="H15" s="168"/>
      <c r="I15" s="168"/>
      <c r="J15" s="168"/>
      <c r="K15" s="168"/>
      <c r="L15" s="168"/>
      <c r="M15" s="168"/>
      <c r="N15" s="168"/>
      <c r="O15" s="168"/>
      <c r="P15" s="168"/>
    </row>
    <row r="16" spans="1:17" x14ac:dyDescent="0.2">
      <c r="A16" s="231">
        <v>300</v>
      </c>
      <c r="B16" s="234">
        <v>1300</v>
      </c>
      <c r="C16" s="374">
        <f>Outputs!C193*Electric!$D$5</f>
        <v>1250</v>
      </c>
      <c r="D16" s="230"/>
      <c r="E16" s="168"/>
      <c r="F16" s="168"/>
      <c r="G16" s="168"/>
      <c r="H16" s="168"/>
      <c r="I16" s="168"/>
      <c r="J16" s="168"/>
      <c r="K16" s="168"/>
      <c r="L16" s="168"/>
      <c r="M16" s="168"/>
      <c r="N16" s="168"/>
      <c r="O16" s="168"/>
      <c r="P16" s="168"/>
    </row>
    <row r="17" spans="1:16" x14ac:dyDescent="0.2">
      <c r="A17" s="231">
        <v>300</v>
      </c>
      <c r="B17" s="234">
        <v>1600</v>
      </c>
      <c r="C17" s="374">
        <f>Outputs!C194*Electric!$D$5</f>
        <v>1500</v>
      </c>
      <c r="D17" s="230"/>
      <c r="E17" s="168"/>
      <c r="F17" s="168"/>
      <c r="G17" s="168"/>
      <c r="H17" s="168"/>
      <c r="I17" s="168"/>
      <c r="J17" s="168"/>
      <c r="K17" s="168"/>
      <c r="L17" s="168"/>
      <c r="M17" s="168"/>
      <c r="N17" s="168"/>
      <c r="O17" s="168"/>
      <c r="P17" s="168"/>
    </row>
    <row r="18" spans="1:16" x14ac:dyDescent="0.2">
      <c r="A18" s="231">
        <v>300</v>
      </c>
      <c r="B18" s="234">
        <v>2000</v>
      </c>
      <c r="C18" s="374">
        <f>Outputs!C195*Electric!$D$5</f>
        <v>2000</v>
      </c>
      <c r="D18" s="230"/>
      <c r="E18" s="168"/>
      <c r="F18" s="168"/>
      <c r="G18" s="168"/>
      <c r="H18" s="168"/>
      <c r="I18" s="168"/>
      <c r="J18" s="168"/>
      <c r="K18" s="168"/>
      <c r="L18" s="168"/>
      <c r="M18" s="168"/>
      <c r="N18" s="168"/>
      <c r="O18" s="168"/>
      <c r="P18" s="168"/>
    </row>
    <row r="19" spans="1:16" x14ac:dyDescent="0.2">
      <c r="A19" s="231">
        <v>500</v>
      </c>
      <c r="B19" s="234">
        <v>400</v>
      </c>
      <c r="C19" s="374">
        <f>Outputs!C196*Electric!$D$5</f>
        <v>500</v>
      </c>
      <c r="D19" s="230"/>
      <c r="E19" s="168"/>
      <c r="F19" s="168"/>
      <c r="G19" s="168"/>
      <c r="H19" s="168"/>
      <c r="I19" s="168"/>
      <c r="J19" s="168"/>
      <c r="K19" s="168"/>
      <c r="L19" s="168"/>
      <c r="M19" s="168"/>
      <c r="N19" s="168"/>
      <c r="O19" s="168"/>
      <c r="P19" s="168"/>
    </row>
    <row r="20" spans="1:16" x14ac:dyDescent="0.2">
      <c r="A20" s="231">
        <v>500</v>
      </c>
      <c r="B20" s="234">
        <v>500</v>
      </c>
      <c r="C20" s="374">
        <f>Outputs!C197*Electric!$D$5</f>
        <v>750</v>
      </c>
      <c r="D20" s="230"/>
      <c r="E20" s="168"/>
      <c r="F20" s="168"/>
      <c r="G20" s="168"/>
      <c r="H20" s="168"/>
      <c r="I20" s="168"/>
      <c r="J20" s="168"/>
      <c r="K20" s="168"/>
      <c r="L20" s="168"/>
      <c r="M20" s="168"/>
      <c r="N20" s="168"/>
      <c r="O20" s="168"/>
      <c r="P20" s="168"/>
    </row>
    <row r="21" spans="1:16" x14ac:dyDescent="0.2">
      <c r="A21" s="231">
        <v>500</v>
      </c>
      <c r="B21" s="234">
        <v>650</v>
      </c>
      <c r="C21" s="374">
        <f>Outputs!C198*Electric!$D$5</f>
        <v>1000</v>
      </c>
      <c r="D21" s="230"/>
      <c r="E21" s="168"/>
      <c r="F21" s="168"/>
      <c r="G21" s="168"/>
      <c r="H21" s="168"/>
      <c r="I21" s="168"/>
      <c r="J21" s="168"/>
      <c r="K21" s="168"/>
      <c r="L21" s="168"/>
      <c r="M21" s="168"/>
      <c r="N21" s="168"/>
      <c r="O21" s="168"/>
      <c r="P21" s="168"/>
    </row>
    <row r="22" spans="1:16" x14ac:dyDescent="0.2">
      <c r="A22" s="231">
        <v>500</v>
      </c>
      <c r="B22" s="234">
        <v>800</v>
      </c>
      <c r="C22" s="374">
        <f>Outputs!C199*Electric!$D$5</f>
        <v>1250</v>
      </c>
      <c r="D22" s="230"/>
      <c r="E22" s="168"/>
      <c r="F22" s="168"/>
      <c r="G22" s="168"/>
      <c r="H22" s="168"/>
      <c r="I22" s="168"/>
      <c r="J22" s="168"/>
      <c r="K22" s="168"/>
      <c r="L22" s="168"/>
      <c r="M22" s="168"/>
      <c r="N22" s="168"/>
      <c r="O22" s="168"/>
      <c r="P22" s="168"/>
    </row>
    <row r="23" spans="1:16" x14ac:dyDescent="0.2">
      <c r="A23" s="231">
        <v>500</v>
      </c>
      <c r="B23" s="234">
        <v>950</v>
      </c>
      <c r="C23" s="374">
        <f>Outputs!C200*Electric!$D$5</f>
        <v>1500</v>
      </c>
      <c r="D23" s="230"/>
      <c r="E23" s="168"/>
      <c r="F23" s="168"/>
      <c r="G23" s="168"/>
      <c r="H23" s="168"/>
      <c r="I23" s="168"/>
      <c r="J23" s="168"/>
      <c r="K23" s="168"/>
      <c r="L23" s="168"/>
      <c r="M23" s="168"/>
      <c r="N23" s="168"/>
      <c r="O23" s="168"/>
      <c r="P23" s="168"/>
    </row>
    <row r="24" spans="1:16" ht="15" thickBot="1" x14ac:dyDescent="0.25">
      <c r="A24" s="245">
        <v>500</v>
      </c>
      <c r="B24" s="250">
        <v>1250</v>
      </c>
      <c r="C24" s="375">
        <f>Outputs!C201*Electric!$D$5</f>
        <v>2000</v>
      </c>
      <c r="D24" s="230"/>
      <c r="E24" s="168"/>
      <c r="F24" s="168"/>
      <c r="G24" s="168"/>
      <c r="H24" s="168"/>
      <c r="I24" s="168"/>
      <c r="J24" s="168"/>
      <c r="K24" s="168"/>
      <c r="L24" s="168"/>
      <c r="M24" s="168"/>
      <c r="N24" s="168"/>
      <c r="O24" s="168"/>
      <c r="P24" s="168"/>
    </row>
  </sheetData>
  <sheetProtection algorithmName="SHA-512" hashValue="2gwouvoN6FV84D8F5dzCV/kov1F6cjbY8Tft31Op+y12OGfJVvapeNWW8AjkAIxME0DrZD6JuewpjFBNtkvKTw==" saltValue="ocGLGaeXwfiH+FlxbzQFEg==" spinCount="100000" sheet="1" objects="1" scenarios="1"/>
  <conditionalFormatting sqref="C13:C24">
    <cfRule type="cellIs" dxfId="21" priority="1" operator="greaterThanOrEqual">
      <formula>$D$7</formula>
    </cfRule>
  </conditionalFormatting>
  <dataValidations count="1">
    <dataValidation type="list" allowBlank="1" showInputMessage="1" showErrorMessage="1" sqref="D3" xr:uid="{772E4FDF-67F3-4001-BAAA-E84380366FB6}">
      <formula1>"Normal,Medium,Low"</formula1>
    </dataValidation>
  </dataValidations>
  <hyperlinks>
    <hyperlink ref="K4" r:id="rId1" xr:uid="{F4924961-C44F-4987-8F21-8FD53882151C}"/>
    <hyperlink ref="K5" r:id="rId2" xr:uid="{65BFFE4A-2A71-4CDB-9FC6-59E62DB222B5}"/>
    <hyperlink ref="O3:Q3" location="Home!A1" display="Home" xr:uid="{83D1AC39-AF39-4213-814B-232D94F75DAB}"/>
    <hyperlink ref="O4:Q4" r:id="rId3" display="Product Webpage" xr:uid="{124805F1-A607-42B5-BFA2-A5C80FF59A62}"/>
  </hyperlinks>
  <pageMargins left="0.7" right="0.7" top="0.75" bottom="0.75" header="0.3" footer="0.3"/>
  <pageSetup paperSize="9"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5620E-1D49-4372-B7FE-552F1D769B7A}">
  <sheetPr codeName="Sheet2"/>
  <dimension ref="A1:AD70"/>
  <sheetViews>
    <sheetView showGridLines="0" zoomScale="85" zoomScaleNormal="85" workbookViewId="0">
      <selection activeCell="D6" sqref="D6"/>
    </sheetView>
  </sheetViews>
  <sheetFormatPr defaultRowHeight="14.25" x14ac:dyDescent="0.2"/>
  <cols>
    <col min="1" max="1" width="9.140625" style="129"/>
    <col min="2" max="2" width="9.85546875" style="129" customWidth="1"/>
    <col min="3" max="3" width="11" style="129" customWidth="1"/>
    <col min="4" max="4" width="16.85546875" style="129" customWidth="1"/>
    <col min="5" max="6" width="8.7109375" style="128" customWidth="1"/>
    <col min="7" max="8" width="10.7109375" style="128" customWidth="1"/>
    <col min="9" max="26" width="8.7109375" style="128" customWidth="1"/>
    <col min="27" max="16384" width="9.140625" style="129"/>
  </cols>
  <sheetData>
    <row r="1" spans="1:27" ht="46.5" customHeight="1" thickBot="1" x14ac:dyDescent="0.25">
      <c r="A1" s="166" t="s">
        <v>24</v>
      </c>
    </row>
    <row r="2" spans="1:27" ht="16.5" customHeight="1" thickBot="1" x14ac:dyDescent="0.5">
      <c r="A2" s="167"/>
      <c r="G2" s="684" t="s">
        <v>244</v>
      </c>
      <c r="H2" s="685"/>
    </row>
    <row r="3" spans="1:27" ht="15.75" customHeight="1" thickBot="1" x14ac:dyDescent="0.25">
      <c r="A3" s="163" t="s">
        <v>2</v>
      </c>
      <c r="B3" s="164"/>
      <c r="C3" s="165"/>
      <c r="D3" s="81">
        <v>80</v>
      </c>
      <c r="E3" s="160"/>
      <c r="F3" s="590"/>
      <c r="G3" s="592" t="s">
        <v>34</v>
      </c>
      <c r="H3" s="592" t="s">
        <v>39</v>
      </c>
      <c r="J3" s="482" t="s">
        <v>26</v>
      </c>
      <c r="K3" s="639"/>
      <c r="L3" s="161"/>
      <c r="M3" s="557" t="s">
        <v>27</v>
      </c>
      <c r="N3" s="558"/>
      <c r="O3" s="483" t="s">
        <v>172</v>
      </c>
      <c r="P3" s="484"/>
      <c r="Q3" s="188"/>
    </row>
    <row r="4" spans="1:27" ht="15.75" customHeight="1" thickBot="1" x14ac:dyDescent="0.25">
      <c r="A4" s="163" t="s">
        <v>3</v>
      </c>
      <c r="B4" s="164"/>
      <c r="C4" s="165"/>
      <c r="D4" s="81">
        <v>60</v>
      </c>
      <c r="F4" s="591" t="s">
        <v>238</v>
      </c>
      <c r="G4" s="597"/>
      <c r="H4" s="593">
        <v>50</v>
      </c>
      <c r="J4" s="482" t="s">
        <v>31</v>
      </c>
      <c r="K4" s="639"/>
      <c r="L4" s="162"/>
      <c r="M4" s="559" t="s">
        <v>28</v>
      </c>
      <c r="N4" s="560"/>
      <c r="O4" s="483" t="s">
        <v>171</v>
      </c>
      <c r="P4" s="484"/>
      <c r="Q4" s="188"/>
    </row>
    <row r="5" spans="1:27" ht="15.75" customHeight="1" thickBot="1" x14ac:dyDescent="0.25">
      <c r="A5" s="163" t="s">
        <v>4</v>
      </c>
      <c r="B5" s="164"/>
      <c r="C5" s="165"/>
      <c r="D5" s="81">
        <v>20</v>
      </c>
      <c r="F5" s="591" t="s">
        <v>239</v>
      </c>
      <c r="G5" s="594">
        <v>62</v>
      </c>
      <c r="H5" s="176"/>
      <c r="J5" s="482" t="s">
        <v>29</v>
      </c>
      <c r="K5" s="639"/>
      <c r="L5" s="161"/>
      <c r="M5" s="559" t="s">
        <v>30</v>
      </c>
      <c r="N5" s="560"/>
      <c r="O5" s="584" t="s">
        <v>209</v>
      </c>
      <c r="P5" s="188"/>
      <c r="Q5" s="188"/>
    </row>
    <row r="6" spans="1:27" ht="15.75" customHeight="1" thickBot="1" x14ac:dyDescent="0.25">
      <c r="A6" s="159"/>
      <c r="B6" s="157"/>
      <c r="C6" s="158" t="s">
        <v>33</v>
      </c>
      <c r="D6" s="187">
        <f>((D3+D4)/2)-D5</f>
        <v>50</v>
      </c>
      <c r="F6" s="591" t="s">
        <v>240</v>
      </c>
      <c r="G6" s="173"/>
      <c r="H6" s="595">
        <v>80</v>
      </c>
    </row>
    <row r="7" spans="1:27" ht="15" thickBot="1" x14ac:dyDescent="0.25">
      <c r="A7" s="125"/>
      <c r="B7" s="126"/>
      <c r="C7" s="125"/>
      <c r="D7" s="127"/>
      <c r="F7" s="591" t="s">
        <v>241</v>
      </c>
      <c r="G7" s="594">
        <v>70</v>
      </c>
      <c r="H7" s="595">
        <v>80</v>
      </c>
    </row>
    <row r="8" spans="1:27" ht="15" thickBot="1" x14ac:dyDescent="0.25">
      <c r="A8" s="156" t="s">
        <v>25</v>
      </c>
      <c r="B8" s="157"/>
      <c r="C8" s="158"/>
      <c r="D8" s="81">
        <v>1000</v>
      </c>
      <c r="F8" s="591" t="s">
        <v>242</v>
      </c>
      <c r="G8" s="594">
        <v>102</v>
      </c>
      <c r="H8" s="595">
        <v>105</v>
      </c>
    </row>
    <row r="9" spans="1:27" ht="15" thickBot="1" x14ac:dyDescent="0.25">
      <c r="A9" s="125"/>
      <c r="B9" s="126"/>
      <c r="C9" s="125"/>
      <c r="D9" s="127"/>
      <c r="F9" s="591" t="s">
        <v>243</v>
      </c>
      <c r="G9" s="596">
        <v>152</v>
      </c>
      <c r="H9" s="182"/>
    </row>
    <row r="10" spans="1:27" x14ac:dyDescent="0.2">
      <c r="A10" s="130" t="s">
        <v>34</v>
      </c>
      <c r="B10" s="126"/>
      <c r="C10" s="125"/>
      <c r="D10" s="127"/>
    </row>
    <row r="11" spans="1:27" ht="15" thickBot="1" x14ac:dyDescent="0.25">
      <c r="A11" s="125"/>
      <c r="B11" s="126"/>
      <c r="C11" s="125"/>
      <c r="D11" s="127"/>
    </row>
    <row r="12" spans="1:27" ht="43.5" thickBot="1" x14ac:dyDescent="0.25">
      <c r="A12" s="131" t="s">
        <v>19</v>
      </c>
      <c r="B12" s="131" t="s">
        <v>13</v>
      </c>
      <c r="C12" s="131" t="s">
        <v>18</v>
      </c>
      <c r="D12" s="131" t="s">
        <v>20</v>
      </c>
      <c r="E12" s="132" t="s">
        <v>6</v>
      </c>
      <c r="F12" s="92">
        <v>400</v>
      </c>
      <c r="G12" s="93">
        <v>500</v>
      </c>
      <c r="H12" s="93">
        <v>600</v>
      </c>
      <c r="I12" s="93">
        <v>700</v>
      </c>
      <c r="J12" s="93">
        <v>800</v>
      </c>
      <c r="K12" s="93">
        <v>900</v>
      </c>
      <c r="L12" s="93">
        <v>1000</v>
      </c>
      <c r="M12" s="93">
        <v>1100</v>
      </c>
      <c r="N12" s="93">
        <v>1200</v>
      </c>
      <c r="O12" s="93">
        <v>1300</v>
      </c>
      <c r="P12" s="93">
        <v>1400</v>
      </c>
      <c r="Q12" s="93">
        <v>1500</v>
      </c>
      <c r="R12" s="93">
        <v>1600</v>
      </c>
      <c r="S12" s="93">
        <v>1700</v>
      </c>
      <c r="T12" s="93">
        <v>1800</v>
      </c>
      <c r="U12" s="93">
        <v>1900</v>
      </c>
      <c r="V12" s="93">
        <v>2000</v>
      </c>
      <c r="W12" s="93">
        <v>2100</v>
      </c>
      <c r="X12" s="93">
        <v>2200</v>
      </c>
      <c r="Y12" s="93">
        <v>2300</v>
      </c>
      <c r="Z12" s="94">
        <v>2400</v>
      </c>
    </row>
    <row r="13" spans="1:27" ht="15" hidden="1" thickBot="1" x14ac:dyDescent="0.25">
      <c r="A13" s="133"/>
      <c r="B13" s="133"/>
      <c r="C13" s="134"/>
      <c r="D13" s="133"/>
      <c r="E13" s="135"/>
      <c r="F13" s="95">
        <f>F12/1000</f>
        <v>0.4</v>
      </c>
      <c r="G13" s="95">
        <f t="shared" ref="G13:Z13" si="0">G12/1000</f>
        <v>0.5</v>
      </c>
      <c r="H13" s="95">
        <f t="shared" si="0"/>
        <v>0.6</v>
      </c>
      <c r="I13" s="95">
        <f t="shared" si="0"/>
        <v>0.7</v>
      </c>
      <c r="J13" s="95">
        <f t="shared" si="0"/>
        <v>0.8</v>
      </c>
      <c r="K13" s="95">
        <f t="shared" si="0"/>
        <v>0.9</v>
      </c>
      <c r="L13" s="95">
        <f t="shared" si="0"/>
        <v>1</v>
      </c>
      <c r="M13" s="95">
        <f t="shared" si="0"/>
        <v>1.1000000000000001</v>
      </c>
      <c r="N13" s="95">
        <f t="shared" si="0"/>
        <v>1.2</v>
      </c>
      <c r="O13" s="95">
        <f t="shared" si="0"/>
        <v>1.3</v>
      </c>
      <c r="P13" s="95">
        <f t="shared" si="0"/>
        <v>1.4</v>
      </c>
      <c r="Q13" s="95">
        <f t="shared" si="0"/>
        <v>1.5</v>
      </c>
      <c r="R13" s="95">
        <f t="shared" si="0"/>
        <v>1.6</v>
      </c>
      <c r="S13" s="95">
        <f t="shared" si="0"/>
        <v>1.7</v>
      </c>
      <c r="T13" s="95">
        <f t="shared" si="0"/>
        <v>1.8</v>
      </c>
      <c r="U13" s="95">
        <f t="shared" si="0"/>
        <v>1.9</v>
      </c>
      <c r="V13" s="95">
        <f t="shared" si="0"/>
        <v>2</v>
      </c>
      <c r="W13" s="95">
        <f t="shared" si="0"/>
        <v>2.1</v>
      </c>
      <c r="X13" s="95">
        <f t="shared" si="0"/>
        <v>2.2000000000000002</v>
      </c>
      <c r="Y13" s="95">
        <f t="shared" si="0"/>
        <v>2.2999999999999998</v>
      </c>
      <c r="Z13" s="136">
        <f t="shared" si="0"/>
        <v>2.4</v>
      </c>
    </row>
    <row r="14" spans="1:27" x14ac:dyDescent="0.2">
      <c r="A14" s="137">
        <v>300</v>
      </c>
      <c r="B14" s="137">
        <v>11</v>
      </c>
      <c r="C14" s="137">
        <v>1.3</v>
      </c>
      <c r="D14" s="138">
        <v>546</v>
      </c>
      <c r="E14" s="139"/>
      <c r="F14" s="169">
        <f>(($D$6/50)^$C14)*(F$13*$D14)</f>
        <v>218.4</v>
      </c>
      <c r="G14" s="170"/>
      <c r="H14" s="171">
        <f>(($D$6/50)^$C14)*(H$13*$D14)</f>
        <v>327.59999999999997</v>
      </c>
      <c r="I14" s="170"/>
      <c r="J14" s="170"/>
      <c r="K14" s="170"/>
      <c r="L14" s="171">
        <f>(($D$6/50)^$C14)*(L$13*$D14)</f>
        <v>546</v>
      </c>
      <c r="M14" s="170"/>
      <c r="N14" s="170"/>
      <c r="O14" s="170"/>
      <c r="P14" s="171">
        <f t="shared" ref="P14:P33" si="1">(($D$6/50)^$C14)*(P$13*$D14)</f>
        <v>764.4</v>
      </c>
      <c r="Q14" s="170"/>
      <c r="R14" s="170"/>
      <c r="S14" s="170"/>
      <c r="T14" s="171">
        <f>(($D$6/50)^$C14)*(T$13*$D14)</f>
        <v>982.80000000000007</v>
      </c>
      <c r="U14" s="170"/>
      <c r="V14" s="171">
        <f>(($D$6/50)^$C14)*(V$13*$D14)</f>
        <v>1092</v>
      </c>
      <c r="W14" s="170"/>
      <c r="X14" s="170"/>
      <c r="Y14" s="170"/>
      <c r="Z14" s="172">
        <f>(($D$6/50)^$C14)*(Z$13*$D14)</f>
        <v>1310.3999999999999</v>
      </c>
      <c r="AA14" s="140"/>
    </row>
    <row r="15" spans="1:27" x14ac:dyDescent="0.2">
      <c r="A15" s="141">
        <v>400</v>
      </c>
      <c r="B15" s="141">
        <v>11</v>
      </c>
      <c r="C15" s="141">
        <v>1.3</v>
      </c>
      <c r="D15" s="142">
        <v>711</v>
      </c>
      <c r="E15" s="143"/>
      <c r="F15" s="173"/>
      <c r="G15" s="174">
        <f t="shared" ref="F15:V31" si="2">(($D$6/50)^$C15)*(G$13*$D15)</f>
        <v>355.5</v>
      </c>
      <c r="H15" s="174">
        <f t="shared" si="2"/>
        <v>426.59999999999997</v>
      </c>
      <c r="I15" s="174">
        <f>(($D$6/50)^$C15)*(I$13*$D15)</f>
        <v>497.7</v>
      </c>
      <c r="J15" s="174">
        <f>(($D$6/50)^$C15)*(J$13*$D15)</f>
        <v>568.80000000000007</v>
      </c>
      <c r="K15" s="174">
        <f>(($D$6/50)^$C15)*(K$13*$D15)</f>
        <v>639.9</v>
      </c>
      <c r="L15" s="174">
        <f>(($D$6/50)^$C15)*(L$13*$D15)</f>
        <v>711</v>
      </c>
      <c r="M15" s="174">
        <f>(($D$6/50)^$C15)*(M$13*$D15)</f>
        <v>782.1</v>
      </c>
      <c r="N15" s="174">
        <f>(($D$6/50)^$C15)*(N$13*$D15)</f>
        <v>853.19999999999993</v>
      </c>
      <c r="O15" s="174">
        <f>(($D$6/50)^$C15)*(O$13*$D15)</f>
        <v>924.30000000000007</v>
      </c>
      <c r="P15" s="174">
        <f t="shared" si="1"/>
        <v>995.4</v>
      </c>
      <c r="Q15" s="175"/>
      <c r="R15" s="174">
        <f>(($D$6/50)^$C15)*(R$13*$D15)</f>
        <v>1137.6000000000001</v>
      </c>
      <c r="S15" s="175"/>
      <c r="T15" s="174">
        <f>(($D$6/50)^$C15)*(T$13*$D15)</f>
        <v>1279.8</v>
      </c>
      <c r="U15" s="175"/>
      <c r="V15" s="175"/>
      <c r="W15" s="175"/>
      <c r="X15" s="175"/>
      <c r="Y15" s="175"/>
      <c r="Z15" s="176"/>
      <c r="AA15" s="140"/>
    </row>
    <row r="16" spans="1:27" x14ac:dyDescent="0.2">
      <c r="A16" s="141">
        <v>500</v>
      </c>
      <c r="B16" s="141">
        <v>11</v>
      </c>
      <c r="C16" s="141">
        <v>1.31</v>
      </c>
      <c r="D16" s="142">
        <v>868</v>
      </c>
      <c r="E16" s="143"/>
      <c r="F16" s="177">
        <f>(($D$6/50)^$C16)*(F$13*$D16)</f>
        <v>347.20000000000005</v>
      </c>
      <c r="G16" s="174">
        <f t="shared" si="2"/>
        <v>434</v>
      </c>
      <c r="H16" s="174">
        <f t="shared" si="2"/>
        <v>520.79999999999995</v>
      </c>
      <c r="I16" s="174">
        <f t="shared" si="2"/>
        <v>607.59999999999991</v>
      </c>
      <c r="J16" s="174">
        <f t="shared" si="2"/>
        <v>694.40000000000009</v>
      </c>
      <c r="K16" s="174">
        <f t="shared" si="2"/>
        <v>781.2</v>
      </c>
      <c r="L16" s="174">
        <f t="shared" si="2"/>
        <v>868</v>
      </c>
      <c r="M16" s="174">
        <f t="shared" si="2"/>
        <v>954.80000000000007</v>
      </c>
      <c r="N16" s="174">
        <f t="shared" si="2"/>
        <v>1041.5999999999999</v>
      </c>
      <c r="O16" s="174">
        <f>(($D$6/50)^$C16)*(O$13*$D16)</f>
        <v>1128.4000000000001</v>
      </c>
      <c r="P16" s="174">
        <f t="shared" si="1"/>
        <v>1215.1999999999998</v>
      </c>
      <c r="Q16" s="174">
        <f>(($D$6/50)^$C16)*(Q$13*$D16)</f>
        <v>1302</v>
      </c>
      <c r="R16" s="174">
        <f t="shared" si="2"/>
        <v>1388.8000000000002</v>
      </c>
      <c r="S16" s="175"/>
      <c r="T16" s="174">
        <f t="shared" ref="T16:T17" si="3">(($D$6/50)^$C16)*(T$13*$D16)</f>
        <v>1562.4</v>
      </c>
      <c r="U16" s="175"/>
      <c r="V16" s="174">
        <f t="shared" si="2"/>
        <v>1736</v>
      </c>
      <c r="W16" s="175"/>
      <c r="X16" s="175"/>
      <c r="Y16" s="175"/>
      <c r="Z16" s="178">
        <f t="shared" ref="Z16:Z17" si="4">(($D$6/50)^$C16)*(Z$13*$D16)</f>
        <v>2083.1999999999998</v>
      </c>
      <c r="AA16" s="140"/>
    </row>
    <row r="17" spans="1:30" x14ac:dyDescent="0.2">
      <c r="A17" s="141">
        <v>600</v>
      </c>
      <c r="B17" s="141">
        <v>11</v>
      </c>
      <c r="C17" s="141">
        <v>1.31</v>
      </c>
      <c r="D17" s="142">
        <v>1018</v>
      </c>
      <c r="E17" s="143"/>
      <c r="F17" s="177">
        <f>(($D$6/50)^$C17)*(F$13*$D17)</f>
        <v>407.20000000000005</v>
      </c>
      <c r="G17" s="174">
        <f t="shared" si="2"/>
        <v>509</v>
      </c>
      <c r="H17" s="174">
        <f t="shared" si="2"/>
        <v>610.79999999999995</v>
      </c>
      <c r="I17" s="174">
        <f t="shared" si="2"/>
        <v>712.59999999999991</v>
      </c>
      <c r="J17" s="174">
        <f t="shared" si="2"/>
        <v>814.40000000000009</v>
      </c>
      <c r="K17" s="174">
        <f t="shared" si="2"/>
        <v>916.2</v>
      </c>
      <c r="L17" s="174">
        <f t="shared" si="2"/>
        <v>1018</v>
      </c>
      <c r="M17" s="174">
        <f t="shared" si="2"/>
        <v>1119.8000000000002</v>
      </c>
      <c r="N17" s="174">
        <f t="shared" si="2"/>
        <v>1221.5999999999999</v>
      </c>
      <c r="O17" s="174">
        <f>(($D$6/50)^$C17)*(O$13*$D17)</f>
        <v>1323.4</v>
      </c>
      <c r="P17" s="174">
        <f t="shared" si="1"/>
        <v>1425.1999999999998</v>
      </c>
      <c r="Q17" s="175"/>
      <c r="R17" s="174">
        <f t="shared" si="2"/>
        <v>1628.8000000000002</v>
      </c>
      <c r="S17" s="175"/>
      <c r="T17" s="174">
        <f t="shared" si="3"/>
        <v>1832.4</v>
      </c>
      <c r="U17" s="175"/>
      <c r="V17" s="174">
        <f t="shared" si="2"/>
        <v>2036</v>
      </c>
      <c r="W17" s="175"/>
      <c r="X17" s="175"/>
      <c r="Y17" s="175"/>
      <c r="Z17" s="178">
        <f t="shared" si="4"/>
        <v>2443.1999999999998</v>
      </c>
      <c r="AA17" s="140"/>
    </row>
    <row r="18" spans="1:30" x14ac:dyDescent="0.2">
      <c r="A18" s="141">
        <v>750</v>
      </c>
      <c r="B18" s="141">
        <v>11</v>
      </c>
      <c r="C18" s="141">
        <v>1.31</v>
      </c>
      <c r="D18" s="142">
        <v>1230</v>
      </c>
      <c r="E18" s="143"/>
      <c r="F18" s="177">
        <f>(($D$6/50)^$C18)*(F$13*$D18)</f>
        <v>492</v>
      </c>
      <c r="G18" s="174">
        <f t="shared" si="2"/>
        <v>615</v>
      </c>
      <c r="H18" s="174">
        <f t="shared" si="2"/>
        <v>738</v>
      </c>
      <c r="I18" s="174">
        <f t="shared" si="2"/>
        <v>861</v>
      </c>
      <c r="J18" s="174">
        <f t="shared" si="2"/>
        <v>984</v>
      </c>
      <c r="K18" s="174">
        <f t="shared" si="2"/>
        <v>1107</v>
      </c>
      <c r="L18" s="174">
        <f t="shared" si="2"/>
        <v>1230</v>
      </c>
      <c r="M18" s="175"/>
      <c r="N18" s="174">
        <f t="shared" si="2"/>
        <v>1476</v>
      </c>
      <c r="O18" s="175"/>
      <c r="P18" s="174">
        <f t="shared" si="1"/>
        <v>1722</v>
      </c>
      <c r="Q18" s="175"/>
      <c r="R18" s="174">
        <f t="shared" si="2"/>
        <v>1968</v>
      </c>
      <c r="S18" s="175"/>
      <c r="T18" s="175"/>
      <c r="U18" s="175"/>
      <c r="V18" s="175"/>
      <c r="W18" s="175"/>
      <c r="X18" s="175"/>
      <c r="Y18" s="175"/>
      <c r="Z18" s="176"/>
      <c r="AA18" s="140"/>
    </row>
    <row r="19" spans="1:30" x14ac:dyDescent="0.2">
      <c r="A19" s="141">
        <v>300</v>
      </c>
      <c r="B19" s="141">
        <v>21</v>
      </c>
      <c r="C19" s="141">
        <v>1.29</v>
      </c>
      <c r="D19" s="142">
        <v>761</v>
      </c>
      <c r="E19" s="143"/>
      <c r="F19" s="173"/>
      <c r="G19" s="175"/>
      <c r="H19" s="174">
        <f t="shared" si="2"/>
        <v>456.59999999999997</v>
      </c>
      <c r="I19" s="175"/>
      <c r="J19" s="175"/>
      <c r="K19" s="175"/>
      <c r="L19" s="174">
        <f t="shared" si="2"/>
        <v>761</v>
      </c>
      <c r="M19" s="175"/>
      <c r="N19" s="175"/>
      <c r="O19" s="175"/>
      <c r="P19" s="174">
        <f t="shared" si="1"/>
        <v>1065.3999999999999</v>
      </c>
      <c r="Q19" s="175"/>
      <c r="R19" s="175"/>
      <c r="S19" s="175"/>
      <c r="T19" s="174">
        <f>(($D$6/50)^$C19)*(T$13*$D19)</f>
        <v>1369.8</v>
      </c>
      <c r="U19" s="175"/>
      <c r="V19" s="175"/>
      <c r="W19" s="175"/>
      <c r="X19" s="175"/>
      <c r="Y19" s="175"/>
      <c r="Z19" s="176"/>
      <c r="AA19" s="140"/>
    </row>
    <row r="20" spans="1:30" x14ac:dyDescent="0.2">
      <c r="A20" s="141">
        <v>400</v>
      </c>
      <c r="B20" s="141">
        <v>21</v>
      </c>
      <c r="C20" s="141">
        <v>1.3</v>
      </c>
      <c r="D20" s="142">
        <v>963</v>
      </c>
      <c r="E20" s="143"/>
      <c r="F20" s="173"/>
      <c r="G20" s="174">
        <f t="shared" si="2"/>
        <v>481.5</v>
      </c>
      <c r="H20" s="174">
        <f t="shared" si="2"/>
        <v>577.79999999999995</v>
      </c>
      <c r="I20" s="174">
        <f t="shared" si="2"/>
        <v>674.09999999999991</v>
      </c>
      <c r="J20" s="174">
        <f t="shared" si="2"/>
        <v>770.40000000000009</v>
      </c>
      <c r="K20" s="174">
        <f t="shared" si="2"/>
        <v>866.7</v>
      </c>
      <c r="L20" s="174">
        <f t="shared" si="2"/>
        <v>963</v>
      </c>
      <c r="M20" s="174">
        <f t="shared" si="2"/>
        <v>1059.3000000000002</v>
      </c>
      <c r="N20" s="174">
        <f t="shared" si="2"/>
        <v>1155.5999999999999</v>
      </c>
      <c r="O20" s="174">
        <f>(($D$6/50)^$C20)*(O$13*$D20)</f>
        <v>1251.9000000000001</v>
      </c>
      <c r="P20" s="174">
        <f t="shared" si="1"/>
        <v>1348.1999999999998</v>
      </c>
      <c r="Q20" s="175"/>
      <c r="R20" s="174">
        <f>(($D$6/50)^$C20)*(R$13*$D20)</f>
        <v>1540.8000000000002</v>
      </c>
      <c r="S20" s="175"/>
      <c r="T20" s="174">
        <f t="shared" si="2"/>
        <v>1733.4</v>
      </c>
      <c r="U20" s="175"/>
      <c r="V20" s="175"/>
      <c r="W20" s="175"/>
      <c r="X20" s="175"/>
      <c r="Y20" s="175"/>
      <c r="Z20" s="176"/>
      <c r="AA20" s="140"/>
    </row>
    <row r="21" spans="1:30" x14ac:dyDescent="0.2">
      <c r="A21" s="141">
        <v>500</v>
      </c>
      <c r="B21" s="141">
        <v>21</v>
      </c>
      <c r="C21" s="141">
        <v>1.31</v>
      </c>
      <c r="D21" s="142">
        <v>1156</v>
      </c>
      <c r="E21" s="143"/>
      <c r="F21" s="177">
        <f t="shared" si="2"/>
        <v>462.40000000000003</v>
      </c>
      <c r="G21" s="174">
        <f t="shared" si="2"/>
        <v>578</v>
      </c>
      <c r="H21" s="174">
        <f t="shared" si="2"/>
        <v>693.6</v>
      </c>
      <c r="I21" s="174">
        <f t="shared" si="2"/>
        <v>809.19999999999993</v>
      </c>
      <c r="J21" s="174">
        <f t="shared" si="2"/>
        <v>924.80000000000007</v>
      </c>
      <c r="K21" s="174">
        <f t="shared" si="2"/>
        <v>1040.4000000000001</v>
      </c>
      <c r="L21" s="174">
        <f t="shared" si="2"/>
        <v>1156</v>
      </c>
      <c r="M21" s="175"/>
      <c r="N21" s="174">
        <f t="shared" si="2"/>
        <v>1387.2</v>
      </c>
      <c r="O21" s="175"/>
      <c r="P21" s="174">
        <f t="shared" si="1"/>
        <v>1618.3999999999999</v>
      </c>
      <c r="Q21" s="175"/>
      <c r="R21" s="174">
        <f t="shared" si="2"/>
        <v>1849.6000000000001</v>
      </c>
      <c r="S21" s="175"/>
      <c r="T21" s="174">
        <f t="shared" si="2"/>
        <v>2080.8000000000002</v>
      </c>
      <c r="U21" s="175"/>
      <c r="V21" s="175"/>
      <c r="W21" s="175"/>
      <c r="X21" s="175"/>
      <c r="Y21" s="175"/>
      <c r="Z21" s="176"/>
      <c r="AA21" s="140"/>
    </row>
    <row r="22" spans="1:30" x14ac:dyDescent="0.2">
      <c r="A22" s="141">
        <v>600</v>
      </c>
      <c r="B22" s="141">
        <v>21</v>
      </c>
      <c r="C22" s="141">
        <v>1.32</v>
      </c>
      <c r="D22" s="142">
        <v>1340</v>
      </c>
      <c r="E22" s="143"/>
      <c r="F22" s="177">
        <f t="shared" si="2"/>
        <v>536</v>
      </c>
      <c r="G22" s="174">
        <f t="shared" si="2"/>
        <v>670</v>
      </c>
      <c r="H22" s="174">
        <f t="shared" si="2"/>
        <v>804</v>
      </c>
      <c r="I22" s="174">
        <f t="shared" si="2"/>
        <v>937.99999999999989</v>
      </c>
      <c r="J22" s="174">
        <f t="shared" si="2"/>
        <v>1072</v>
      </c>
      <c r="K22" s="174">
        <f t="shared" si="2"/>
        <v>1206</v>
      </c>
      <c r="L22" s="174">
        <f t="shared" si="2"/>
        <v>1340</v>
      </c>
      <c r="M22" s="174">
        <f t="shared" si="2"/>
        <v>1474.0000000000002</v>
      </c>
      <c r="N22" s="174">
        <f t="shared" si="2"/>
        <v>1608</v>
      </c>
      <c r="O22" s="174">
        <f>(($D$6/50)^$C22)*(O$13*$D22)</f>
        <v>1742</v>
      </c>
      <c r="P22" s="174">
        <f t="shared" si="1"/>
        <v>1875.9999999999998</v>
      </c>
      <c r="Q22" s="175"/>
      <c r="R22" s="174">
        <f t="shared" si="2"/>
        <v>2144</v>
      </c>
      <c r="S22" s="175"/>
      <c r="T22" s="174">
        <f t="shared" si="2"/>
        <v>2412</v>
      </c>
      <c r="U22" s="175"/>
      <c r="V22" s="175"/>
      <c r="W22" s="175"/>
      <c r="X22" s="175"/>
      <c r="Y22" s="175"/>
      <c r="Z22" s="176"/>
      <c r="AA22" s="140"/>
    </row>
    <row r="23" spans="1:30" x14ac:dyDescent="0.2">
      <c r="A23" s="141">
        <v>750</v>
      </c>
      <c r="B23" s="141">
        <v>21</v>
      </c>
      <c r="C23" s="141">
        <v>1.33</v>
      </c>
      <c r="D23" s="142">
        <v>1606</v>
      </c>
      <c r="E23" s="143"/>
      <c r="F23" s="177">
        <f t="shared" si="2"/>
        <v>642.40000000000009</v>
      </c>
      <c r="G23" s="174">
        <f t="shared" si="2"/>
        <v>803</v>
      </c>
      <c r="H23" s="174">
        <f t="shared" si="2"/>
        <v>963.59999999999991</v>
      </c>
      <c r="I23" s="174">
        <f t="shared" si="2"/>
        <v>1124.1999999999998</v>
      </c>
      <c r="J23" s="174">
        <f t="shared" si="2"/>
        <v>1284.8000000000002</v>
      </c>
      <c r="K23" s="174">
        <f t="shared" si="2"/>
        <v>1445.4</v>
      </c>
      <c r="L23" s="174">
        <f t="shared" si="2"/>
        <v>1606</v>
      </c>
      <c r="M23" s="175"/>
      <c r="N23" s="174">
        <f t="shared" si="2"/>
        <v>1927.1999999999998</v>
      </c>
      <c r="O23" s="175"/>
      <c r="P23" s="174">
        <f t="shared" si="1"/>
        <v>2248.3999999999996</v>
      </c>
      <c r="Q23" s="175"/>
      <c r="R23" s="174">
        <f t="shared" si="2"/>
        <v>2569.6000000000004</v>
      </c>
      <c r="S23" s="175"/>
      <c r="T23" s="175"/>
      <c r="U23" s="175"/>
      <c r="V23" s="175"/>
      <c r="W23" s="175"/>
      <c r="X23" s="175"/>
      <c r="Y23" s="175"/>
      <c r="Z23" s="176"/>
      <c r="AA23" s="140"/>
    </row>
    <row r="24" spans="1:30" x14ac:dyDescent="0.2">
      <c r="A24" s="141">
        <v>300</v>
      </c>
      <c r="B24" s="141">
        <v>22</v>
      </c>
      <c r="C24" s="141">
        <v>1.31</v>
      </c>
      <c r="D24" s="142">
        <v>961</v>
      </c>
      <c r="E24" s="143"/>
      <c r="F24" s="173"/>
      <c r="G24" s="175"/>
      <c r="H24" s="174">
        <f t="shared" si="2"/>
        <v>576.6</v>
      </c>
      <c r="I24" s="175"/>
      <c r="J24" s="174">
        <f t="shared" si="2"/>
        <v>768.80000000000007</v>
      </c>
      <c r="K24" s="175"/>
      <c r="L24" s="174">
        <f t="shared" si="2"/>
        <v>961</v>
      </c>
      <c r="M24" s="175"/>
      <c r="N24" s="175"/>
      <c r="O24" s="175"/>
      <c r="P24" s="174">
        <f t="shared" si="1"/>
        <v>1345.3999999999999</v>
      </c>
      <c r="Q24" s="175"/>
      <c r="R24" s="175"/>
      <c r="S24" s="175"/>
      <c r="T24" s="174">
        <f>(($D$6/50)^$C24)*(T$13*$D24)</f>
        <v>1729.8</v>
      </c>
      <c r="U24" s="175"/>
      <c r="V24" s="174">
        <f>(($D$6/50)^$C24)*(V$13*$D24)</f>
        <v>1922</v>
      </c>
      <c r="W24" s="175"/>
      <c r="X24" s="175"/>
      <c r="Y24" s="175"/>
      <c r="Z24" s="178">
        <f>(($D$6/50)^$C24)*(Z$13*$D24)</f>
        <v>2306.4</v>
      </c>
      <c r="AA24" s="140"/>
    </row>
    <row r="25" spans="1:30" x14ac:dyDescent="0.2">
      <c r="A25" s="141">
        <v>400</v>
      </c>
      <c r="B25" s="141">
        <v>22</v>
      </c>
      <c r="C25" s="141">
        <v>1.32</v>
      </c>
      <c r="D25" s="142">
        <v>1221</v>
      </c>
      <c r="E25" s="143"/>
      <c r="F25" s="173"/>
      <c r="G25" s="174">
        <f t="shared" si="2"/>
        <v>610.5</v>
      </c>
      <c r="H25" s="174">
        <f t="shared" si="2"/>
        <v>732.6</v>
      </c>
      <c r="I25" s="174">
        <f t="shared" si="2"/>
        <v>854.69999999999993</v>
      </c>
      <c r="J25" s="174">
        <f t="shared" si="2"/>
        <v>976.80000000000007</v>
      </c>
      <c r="K25" s="174">
        <f t="shared" si="2"/>
        <v>1098.9000000000001</v>
      </c>
      <c r="L25" s="174">
        <f t="shared" si="2"/>
        <v>1221</v>
      </c>
      <c r="M25" s="174">
        <f t="shared" si="2"/>
        <v>1343.1000000000001</v>
      </c>
      <c r="N25" s="174">
        <f t="shared" si="2"/>
        <v>1465.2</v>
      </c>
      <c r="O25" s="174">
        <f>(($D$6/50)^$C25)*(O$13*$D25)</f>
        <v>1587.3</v>
      </c>
      <c r="P25" s="174">
        <f t="shared" si="1"/>
        <v>1709.3999999999999</v>
      </c>
      <c r="Q25" s="175"/>
      <c r="R25" s="174">
        <f>(($D$6/50)^$C25)*(R$13*$D25)</f>
        <v>1953.6000000000001</v>
      </c>
      <c r="S25" s="175"/>
      <c r="T25" s="174">
        <f t="shared" si="2"/>
        <v>2197.8000000000002</v>
      </c>
      <c r="U25" s="175"/>
      <c r="V25" s="175"/>
      <c r="W25" s="175"/>
      <c r="X25" s="175"/>
      <c r="Y25" s="175"/>
      <c r="Z25" s="176"/>
      <c r="AA25" s="140"/>
    </row>
    <row r="26" spans="1:30" x14ac:dyDescent="0.2">
      <c r="A26" s="141">
        <v>500</v>
      </c>
      <c r="B26" s="141">
        <v>22</v>
      </c>
      <c r="C26" s="141">
        <v>1.33</v>
      </c>
      <c r="D26" s="142">
        <v>1470</v>
      </c>
      <c r="E26" s="143"/>
      <c r="F26" s="177">
        <f t="shared" si="2"/>
        <v>588</v>
      </c>
      <c r="G26" s="174">
        <f t="shared" si="2"/>
        <v>735</v>
      </c>
      <c r="H26" s="174">
        <f t="shared" si="2"/>
        <v>882</v>
      </c>
      <c r="I26" s="174">
        <f t="shared" si="2"/>
        <v>1029</v>
      </c>
      <c r="J26" s="174">
        <f t="shared" si="2"/>
        <v>1176</v>
      </c>
      <c r="K26" s="174">
        <f t="shared" si="2"/>
        <v>1323</v>
      </c>
      <c r="L26" s="174">
        <f t="shared" si="2"/>
        <v>1470</v>
      </c>
      <c r="M26" s="174">
        <f t="shared" si="2"/>
        <v>1617.0000000000002</v>
      </c>
      <c r="N26" s="174">
        <f t="shared" si="2"/>
        <v>1764</v>
      </c>
      <c r="O26" s="174">
        <f>(($D$6/50)^$C26)*(O$13*$D26)</f>
        <v>1911</v>
      </c>
      <c r="P26" s="174">
        <f t="shared" si="1"/>
        <v>2058</v>
      </c>
      <c r="Q26" s="174">
        <f>(($D$6/50)^$C26)*(Q$13*$D26)</f>
        <v>2205</v>
      </c>
      <c r="R26" s="174">
        <f t="shared" si="2"/>
        <v>2352</v>
      </c>
      <c r="S26" s="175"/>
      <c r="T26" s="174">
        <f t="shared" si="2"/>
        <v>2646</v>
      </c>
      <c r="U26" s="175"/>
      <c r="V26" s="174">
        <f t="shared" si="2"/>
        <v>2940</v>
      </c>
      <c r="W26" s="175"/>
      <c r="X26" s="175"/>
      <c r="Y26" s="175"/>
      <c r="Z26" s="178">
        <f t="shared" ref="Z26:Z27" si="5">(($D$6/50)^$C26)*(Z$13*$D26)</f>
        <v>3528</v>
      </c>
      <c r="AA26" s="140"/>
    </row>
    <row r="27" spans="1:30" x14ac:dyDescent="0.2">
      <c r="A27" s="141">
        <v>600</v>
      </c>
      <c r="B27" s="141">
        <v>22</v>
      </c>
      <c r="C27" s="141">
        <v>1.34</v>
      </c>
      <c r="D27" s="142">
        <v>1709</v>
      </c>
      <c r="E27" s="143"/>
      <c r="F27" s="177">
        <f t="shared" si="2"/>
        <v>683.6</v>
      </c>
      <c r="G27" s="174">
        <f t="shared" si="2"/>
        <v>854.5</v>
      </c>
      <c r="H27" s="174">
        <f t="shared" si="2"/>
        <v>1025.3999999999999</v>
      </c>
      <c r="I27" s="174">
        <f t="shared" si="2"/>
        <v>1196.3</v>
      </c>
      <c r="J27" s="174">
        <f t="shared" si="2"/>
        <v>1367.2</v>
      </c>
      <c r="K27" s="174">
        <f t="shared" si="2"/>
        <v>1538.1000000000001</v>
      </c>
      <c r="L27" s="174">
        <f t="shared" si="2"/>
        <v>1709</v>
      </c>
      <c r="M27" s="174">
        <f t="shared" si="2"/>
        <v>1879.9</v>
      </c>
      <c r="N27" s="174">
        <f t="shared" si="2"/>
        <v>2050.7999999999997</v>
      </c>
      <c r="O27" s="174">
        <f>(($D$6/50)^$C27)*(O$13*$D27)</f>
        <v>2221.7000000000003</v>
      </c>
      <c r="P27" s="174">
        <f t="shared" si="1"/>
        <v>2392.6</v>
      </c>
      <c r="Q27" s="175"/>
      <c r="R27" s="174">
        <f t="shared" si="2"/>
        <v>2734.4</v>
      </c>
      <c r="S27" s="175"/>
      <c r="T27" s="174">
        <f t="shared" si="2"/>
        <v>3076.2000000000003</v>
      </c>
      <c r="U27" s="175"/>
      <c r="V27" s="174">
        <f t="shared" si="2"/>
        <v>3418</v>
      </c>
      <c r="W27" s="175"/>
      <c r="X27" s="175"/>
      <c r="Y27" s="175"/>
      <c r="Z27" s="178">
        <f t="shared" si="5"/>
        <v>4101.5999999999995</v>
      </c>
      <c r="AA27" s="140"/>
    </row>
    <row r="28" spans="1:30" x14ac:dyDescent="0.2">
      <c r="A28" s="141">
        <v>750</v>
      </c>
      <c r="B28" s="141">
        <v>22</v>
      </c>
      <c r="C28" s="141">
        <v>1.35</v>
      </c>
      <c r="D28" s="142">
        <v>2055</v>
      </c>
      <c r="E28" s="143"/>
      <c r="F28" s="177">
        <f t="shared" si="2"/>
        <v>822</v>
      </c>
      <c r="G28" s="174">
        <f t="shared" si="2"/>
        <v>1027.5</v>
      </c>
      <c r="H28" s="174">
        <f t="shared" si="2"/>
        <v>1233</v>
      </c>
      <c r="I28" s="174">
        <f t="shared" si="2"/>
        <v>1438.5</v>
      </c>
      <c r="J28" s="174">
        <f t="shared" si="2"/>
        <v>1644</v>
      </c>
      <c r="K28" s="174">
        <f t="shared" si="2"/>
        <v>1849.5</v>
      </c>
      <c r="L28" s="174">
        <f t="shared" si="2"/>
        <v>2055</v>
      </c>
      <c r="M28" s="175"/>
      <c r="N28" s="174">
        <f>(($D$6/50)^$C28)*(N$13*$D28)</f>
        <v>2466</v>
      </c>
      <c r="O28" s="175"/>
      <c r="P28" s="174">
        <f t="shared" si="1"/>
        <v>2877</v>
      </c>
      <c r="Q28" s="175"/>
      <c r="R28" s="174">
        <f t="shared" si="2"/>
        <v>3288</v>
      </c>
      <c r="S28" s="175"/>
      <c r="T28" s="175"/>
      <c r="U28" s="175"/>
      <c r="V28" s="175"/>
      <c r="W28" s="175"/>
      <c r="X28" s="175"/>
      <c r="Y28" s="175"/>
      <c r="Z28" s="176"/>
      <c r="AA28" s="140"/>
    </row>
    <row r="29" spans="1:30" x14ac:dyDescent="0.2">
      <c r="A29" s="141">
        <v>300</v>
      </c>
      <c r="B29" s="141">
        <v>33</v>
      </c>
      <c r="C29" s="141">
        <v>1.31</v>
      </c>
      <c r="D29" s="142">
        <v>1347</v>
      </c>
      <c r="E29" s="143"/>
      <c r="F29" s="173"/>
      <c r="G29" s="175"/>
      <c r="H29" s="174">
        <f t="shared" si="2"/>
        <v>808.19999999999993</v>
      </c>
      <c r="I29" s="175"/>
      <c r="J29" s="175"/>
      <c r="K29" s="175"/>
      <c r="L29" s="174">
        <f t="shared" si="2"/>
        <v>1347</v>
      </c>
      <c r="M29" s="175"/>
      <c r="N29" s="174">
        <f t="shared" si="2"/>
        <v>1616.3999999999999</v>
      </c>
      <c r="O29" s="175"/>
      <c r="P29" s="174">
        <f t="shared" si="1"/>
        <v>1885.8</v>
      </c>
      <c r="Q29" s="175"/>
      <c r="R29" s="175"/>
      <c r="S29" s="175"/>
      <c r="T29" s="174">
        <f t="shared" si="2"/>
        <v>2424.6</v>
      </c>
      <c r="U29" s="175"/>
      <c r="V29" s="174">
        <f t="shared" si="2"/>
        <v>2694</v>
      </c>
      <c r="W29" s="175"/>
      <c r="X29" s="175"/>
      <c r="Y29" s="175"/>
      <c r="Z29" s="176"/>
      <c r="AA29" s="140"/>
    </row>
    <row r="30" spans="1:30" x14ac:dyDescent="0.2">
      <c r="A30" s="141">
        <v>500</v>
      </c>
      <c r="B30" s="141">
        <v>33</v>
      </c>
      <c r="C30" s="141">
        <v>1.34</v>
      </c>
      <c r="D30" s="142">
        <v>2035</v>
      </c>
      <c r="E30" s="143"/>
      <c r="F30" s="173"/>
      <c r="G30" s="175"/>
      <c r="H30" s="174">
        <f t="shared" si="2"/>
        <v>1221</v>
      </c>
      <c r="I30" s="174">
        <f t="shared" si="2"/>
        <v>1424.5</v>
      </c>
      <c r="J30" s="174">
        <f t="shared" si="2"/>
        <v>1628</v>
      </c>
      <c r="K30" s="174">
        <f t="shared" si="2"/>
        <v>1831.5</v>
      </c>
      <c r="L30" s="174">
        <f t="shared" si="2"/>
        <v>2035</v>
      </c>
      <c r="M30" s="174">
        <f t="shared" si="2"/>
        <v>2238.5</v>
      </c>
      <c r="N30" s="174">
        <f t="shared" si="2"/>
        <v>2442</v>
      </c>
      <c r="O30" s="175"/>
      <c r="P30" s="174">
        <f t="shared" si="1"/>
        <v>2849</v>
      </c>
      <c r="Q30" s="175"/>
      <c r="R30" s="174">
        <f t="shared" si="2"/>
        <v>3256</v>
      </c>
      <c r="S30" s="175"/>
      <c r="T30" s="174">
        <f t="shared" si="2"/>
        <v>3663</v>
      </c>
      <c r="U30" s="175"/>
      <c r="V30" s="174">
        <f t="shared" si="2"/>
        <v>4070</v>
      </c>
      <c r="W30" s="175"/>
      <c r="X30" s="175"/>
      <c r="Y30" s="174">
        <f t="shared" ref="Y30:Y31" si="6">(($D$6/50)^$C30)*(Y$13*$D30)</f>
        <v>4680.5</v>
      </c>
      <c r="Z30" s="176"/>
      <c r="AA30" s="140"/>
      <c r="AD30" s="168"/>
    </row>
    <row r="31" spans="1:30" x14ac:dyDescent="0.2">
      <c r="A31" s="141">
        <v>600</v>
      </c>
      <c r="B31" s="141">
        <v>33</v>
      </c>
      <c r="C31" s="141">
        <v>1.35</v>
      </c>
      <c r="D31" s="142">
        <v>2356</v>
      </c>
      <c r="E31" s="143"/>
      <c r="F31" s="177">
        <f t="shared" ref="F31:M33" si="7">(($D$6/50)^$C31)*(F$13*$D31)</f>
        <v>942.40000000000009</v>
      </c>
      <c r="G31" s="174">
        <f t="shared" si="7"/>
        <v>1178</v>
      </c>
      <c r="H31" s="174">
        <f t="shared" si="7"/>
        <v>1413.6</v>
      </c>
      <c r="I31" s="174">
        <f t="shared" si="7"/>
        <v>1649.1999999999998</v>
      </c>
      <c r="J31" s="174">
        <f t="shared" si="7"/>
        <v>1884.8000000000002</v>
      </c>
      <c r="K31" s="174">
        <f t="shared" si="7"/>
        <v>2120.4</v>
      </c>
      <c r="L31" s="174">
        <f t="shared" si="7"/>
        <v>2356</v>
      </c>
      <c r="M31" s="174">
        <f t="shared" si="7"/>
        <v>2591.6000000000004</v>
      </c>
      <c r="N31" s="174">
        <f t="shared" ref="N31:N33" si="8">(($D$6/50)^$C31)*(N$13*$D31)</f>
        <v>2827.2</v>
      </c>
      <c r="O31" s="175"/>
      <c r="P31" s="174">
        <f t="shared" si="1"/>
        <v>3298.3999999999996</v>
      </c>
      <c r="Q31" s="175"/>
      <c r="R31" s="174">
        <f t="shared" si="2"/>
        <v>3769.6000000000004</v>
      </c>
      <c r="S31" s="175"/>
      <c r="T31" s="174">
        <f t="shared" si="2"/>
        <v>4240.8</v>
      </c>
      <c r="U31" s="175"/>
      <c r="V31" s="174">
        <f t="shared" si="2"/>
        <v>4712</v>
      </c>
      <c r="W31" s="175"/>
      <c r="X31" s="175"/>
      <c r="Y31" s="174">
        <f t="shared" si="6"/>
        <v>5418.7999999999993</v>
      </c>
      <c r="Z31" s="176"/>
      <c r="AA31" s="140"/>
    </row>
    <row r="32" spans="1:30" x14ac:dyDescent="0.2">
      <c r="A32" s="141">
        <v>750</v>
      </c>
      <c r="B32" s="141">
        <v>33</v>
      </c>
      <c r="C32" s="141">
        <v>1.35</v>
      </c>
      <c r="D32" s="142">
        <v>2818</v>
      </c>
      <c r="E32" s="143"/>
      <c r="F32" s="177">
        <f t="shared" si="7"/>
        <v>1127.2</v>
      </c>
      <c r="G32" s="174">
        <f t="shared" si="7"/>
        <v>1409</v>
      </c>
      <c r="H32" s="174">
        <f t="shared" si="7"/>
        <v>1690.8</v>
      </c>
      <c r="I32" s="174">
        <f t="shared" si="7"/>
        <v>1972.6</v>
      </c>
      <c r="J32" s="174">
        <f t="shared" si="7"/>
        <v>2254.4</v>
      </c>
      <c r="K32" s="174">
        <f t="shared" si="7"/>
        <v>2536.2000000000003</v>
      </c>
      <c r="L32" s="174">
        <f t="shared" si="7"/>
        <v>2818</v>
      </c>
      <c r="M32" s="175"/>
      <c r="N32" s="174">
        <f t="shared" si="8"/>
        <v>3381.6</v>
      </c>
      <c r="O32" s="175"/>
      <c r="P32" s="174">
        <f t="shared" si="1"/>
        <v>3945.2</v>
      </c>
      <c r="Q32" s="175"/>
      <c r="R32" s="175"/>
      <c r="S32" s="175"/>
      <c r="T32" s="175"/>
      <c r="U32" s="175"/>
      <c r="V32" s="175"/>
      <c r="W32" s="175"/>
      <c r="X32" s="175"/>
      <c r="Y32" s="175"/>
      <c r="Z32" s="176"/>
      <c r="AA32" s="140"/>
    </row>
    <row r="33" spans="1:27" ht="15" thickBot="1" x14ac:dyDescent="0.25">
      <c r="A33" s="144">
        <v>900</v>
      </c>
      <c r="B33" s="144">
        <v>33</v>
      </c>
      <c r="C33" s="144">
        <v>1.36</v>
      </c>
      <c r="D33" s="145">
        <v>3260</v>
      </c>
      <c r="E33" s="146"/>
      <c r="F33" s="179">
        <f t="shared" si="7"/>
        <v>1304</v>
      </c>
      <c r="G33" s="180">
        <f t="shared" si="7"/>
        <v>1630</v>
      </c>
      <c r="H33" s="180">
        <f t="shared" si="7"/>
        <v>1956</v>
      </c>
      <c r="I33" s="180">
        <f t="shared" si="7"/>
        <v>2282</v>
      </c>
      <c r="J33" s="180">
        <f t="shared" si="7"/>
        <v>2608</v>
      </c>
      <c r="K33" s="180">
        <f t="shared" si="7"/>
        <v>2934</v>
      </c>
      <c r="L33" s="180">
        <f t="shared" si="7"/>
        <v>3260</v>
      </c>
      <c r="M33" s="181"/>
      <c r="N33" s="180">
        <f t="shared" si="8"/>
        <v>3912</v>
      </c>
      <c r="O33" s="181"/>
      <c r="P33" s="180">
        <f t="shared" si="1"/>
        <v>4564</v>
      </c>
      <c r="Q33" s="181"/>
      <c r="R33" s="181"/>
      <c r="S33" s="181"/>
      <c r="T33" s="181"/>
      <c r="U33" s="181"/>
      <c r="V33" s="181"/>
      <c r="W33" s="181"/>
      <c r="X33" s="181"/>
      <c r="Y33" s="181"/>
      <c r="Z33" s="182"/>
      <c r="AA33" s="140"/>
    </row>
    <row r="36" spans="1:27" x14ac:dyDescent="0.2">
      <c r="A36" s="147" t="s">
        <v>39</v>
      </c>
    </row>
    <row r="37" spans="1:27" ht="15" thickBot="1" x14ac:dyDescent="0.25">
      <c r="F37" s="148"/>
      <c r="G37" s="148"/>
      <c r="H37" s="148"/>
    </row>
    <row r="38" spans="1:27" ht="43.5" thickBot="1" x14ac:dyDescent="0.25">
      <c r="A38" s="149" t="s">
        <v>19</v>
      </c>
      <c r="B38" s="149" t="s">
        <v>13</v>
      </c>
      <c r="C38" s="149" t="s">
        <v>61</v>
      </c>
      <c r="D38" s="149" t="s">
        <v>38</v>
      </c>
      <c r="E38" s="149" t="s">
        <v>35</v>
      </c>
      <c r="F38" s="148"/>
      <c r="G38" s="148"/>
      <c r="H38" s="148"/>
    </row>
    <row r="39" spans="1:27" x14ac:dyDescent="0.2">
      <c r="A39" s="137">
        <v>1800</v>
      </c>
      <c r="B39" s="137">
        <v>10</v>
      </c>
      <c r="C39" s="150">
        <v>300</v>
      </c>
      <c r="D39" s="95" t="s">
        <v>37</v>
      </c>
      <c r="E39" s="183"/>
      <c r="F39" s="151"/>
      <c r="G39" s="151"/>
      <c r="H39" s="151"/>
      <c r="V39" s="129"/>
      <c r="W39" s="129"/>
      <c r="X39" s="129"/>
      <c r="Y39" s="129"/>
      <c r="Z39" s="129"/>
    </row>
    <row r="40" spans="1:27" x14ac:dyDescent="0.2">
      <c r="A40" s="141">
        <v>1800</v>
      </c>
      <c r="B40" s="141">
        <v>10</v>
      </c>
      <c r="C40" s="152">
        <v>450</v>
      </c>
      <c r="D40" s="153">
        <v>1.28</v>
      </c>
      <c r="E40" s="184">
        <f>(($D$6/50)^$D40)*Outputs!E65</f>
        <v>852</v>
      </c>
      <c r="F40" s="151"/>
      <c r="G40" s="151"/>
      <c r="H40" s="151"/>
      <c r="V40" s="129"/>
      <c r="W40" s="129"/>
      <c r="X40" s="129"/>
      <c r="Y40" s="129"/>
      <c r="Z40" s="129"/>
    </row>
    <row r="41" spans="1:27" x14ac:dyDescent="0.2">
      <c r="A41" s="141">
        <v>1800</v>
      </c>
      <c r="B41" s="141">
        <v>10</v>
      </c>
      <c r="C41" s="152">
        <v>600</v>
      </c>
      <c r="D41" s="153">
        <v>1.29</v>
      </c>
      <c r="E41" s="184">
        <f>(($D$6/50)^$D41)*Outputs!E66</f>
        <v>1102</v>
      </c>
      <c r="F41" s="151"/>
      <c r="G41" s="151"/>
      <c r="H41" s="151"/>
      <c r="V41" s="129"/>
      <c r="W41" s="129"/>
      <c r="X41" s="129"/>
      <c r="Y41" s="129"/>
      <c r="Z41" s="129"/>
    </row>
    <row r="42" spans="1:27" x14ac:dyDescent="0.2">
      <c r="A42" s="141">
        <v>1800</v>
      </c>
      <c r="B42" s="141">
        <v>10</v>
      </c>
      <c r="C42" s="152">
        <v>750</v>
      </c>
      <c r="D42" s="153">
        <v>1.3</v>
      </c>
      <c r="E42" s="184">
        <f>(($D$6/50)^$D42)*Outputs!E67</f>
        <v>1346</v>
      </c>
      <c r="F42" s="151"/>
      <c r="G42" s="151"/>
      <c r="H42" s="151"/>
      <c r="V42" s="129"/>
      <c r="W42" s="129"/>
      <c r="X42" s="129"/>
      <c r="Y42" s="129"/>
      <c r="Z42" s="129"/>
    </row>
    <row r="43" spans="1:27" x14ac:dyDescent="0.2">
      <c r="A43" s="141">
        <v>1800</v>
      </c>
      <c r="B43" s="141">
        <v>20</v>
      </c>
      <c r="C43" s="152">
        <v>300</v>
      </c>
      <c r="D43" s="153">
        <v>1.29</v>
      </c>
      <c r="E43" s="184">
        <f>(($D$6/50)^$D43)*Outputs!E68</f>
        <v>904</v>
      </c>
      <c r="F43" s="151"/>
      <c r="G43" s="151"/>
      <c r="H43" s="151"/>
      <c r="V43" s="129"/>
      <c r="W43" s="129"/>
      <c r="X43" s="129"/>
      <c r="Y43" s="129"/>
      <c r="Z43" s="129"/>
    </row>
    <row r="44" spans="1:27" x14ac:dyDescent="0.2">
      <c r="A44" s="141">
        <v>1800</v>
      </c>
      <c r="B44" s="141">
        <v>20</v>
      </c>
      <c r="C44" s="152">
        <v>450</v>
      </c>
      <c r="D44" s="153">
        <v>1.3</v>
      </c>
      <c r="E44" s="184">
        <f>(($D$6/50)^$D44)*Outputs!E69</f>
        <v>1303</v>
      </c>
      <c r="F44" s="151"/>
      <c r="G44" s="151"/>
      <c r="H44" s="151"/>
      <c r="V44" s="129"/>
      <c r="W44" s="129"/>
      <c r="X44" s="129"/>
      <c r="Y44" s="129"/>
      <c r="Z44" s="129"/>
    </row>
    <row r="45" spans="1:27" x14ac:dyDescent="0.2">
      <c r="A45" s="141">
        <v>1800</v>
      </c>
      <c r="B45" s="141">
        <v>20</v>
      </c>
      <c r="C45" s="152">
        <v>600</v>
      </c>
      <c r="D45" s="153">
        <v>1.31</v>
      </c>
      <c r="E45" s="184">
        <f>(($D$6/50)^$D45)*Outputs!E70</f>
        <v>1689</v>
      </c>
      <c r="F45" s="151"/>
      <c r="G45" s="151"/>
      <c r="H45" s="151"/>
      <c r="V45" s="129"/>
      <c r="W45" s="129"/>
      <c r="X45" s="129"/>
      <c r="Y45" s="129"/>
      <c r="Z45" s="129"/>
    </row>
    <row r="46" spans="1:27" x14ac:dyDescent="0.2">
      <c r="A46" s="141">
        <v>1800</v>
      </c>
      <c r="B46" s="141">
        <v>20</v>
      </c>
      <c r="C46" s="152">
        <v>750</v>
      </c>
      <c r="D46" s="153">
        <v>1.32</v>
      </c>
      <c r="E46" s="184">
        <f>(($D$6/50)^$D46)*Outputs!E71</f>
        <v>2065</v>
      </c>
      <c r="F46" s="151"/>
      <c r="G46" s="151"/>
      <c r="H46" s="151"/>
      <c r="V46" s="129"/>
      <c r="W46" s="129"/>
      <c r="X46" s="129"/>
      <c r="Y46" s="129"/>
      <c r="Z46" s="129"/>
    </row>
    <row r="47" spans="1:27" x14ac:dyDescent="0.2">
      <c r="A47" s="141">
        <v>1800</v>
      </c>
      <c r="B47" s="141">
        <v>21</v>
      </c>
      <c r="C47" s="152">
        <v>300</v>
      </c>
      <c r="D47" s="153">
        <v>1.31</v>
      </c>
      <c r="E47" s="184">
        <f>(($D$6/50)^$D47)*Outputs!E72</f>
        <v>1036</v>
      </c>
    </row>
    <row r="48" spans="1:27" x14ac:dyDescent="0.2">
      <c r="A48" s="141">
        <v>1800</v>
      </c>
      <c r="B48" s="141">
        <v>21</v>
      </c>
      <c r="C48" s="152">
        <v>450</v>
      </c>
      <c r="D48" s="153">
        <v>1.32</v>
      </c>
      <c r="E48" s="184">
        <f>(($D$6/50)^$D48)*Outputs!E73</f>
        <v>1526</v>
      </c>
    </row>
    <row r="49" spans="1:5" x14ac:dyDescent="0.2">
      <c r="A49" s="141">
        <v>1800</v>
      </c>
      <c r="B49" s="141">
        <v>21</v>
      </c>
      <c r="C49" s="152">
        <v>600</v>
      </c>
      <c r="D49" s="153">
        <v>1.32</v>
      </c>
      <c r="E49" s="184">
        <f>(($D$6/50)^$D49)*Outputs!E74</f>
        <v>2009</v>
      </c>
    </row>
    <row r="50" spans="1:5" x14ac:dyDescent="0.2">
      <c r="A50" s="141">
        <v>1800</v>
      </c>
      <c r="B50" s="141">
        <v>21</v>
      </c>
      <c r="C50" s="152">
        <v>750</v>
      </c>
      <c r="D50" s="153">
        <v>1.33</v>
      </c>
      <c r="E50" s="184">
        <f>(($D$6/50)^$D50)*Outputs!E75</f>
        <v>2486</v>
      </c>
    </row>
    <row r="51" spans="1:5" x14ac:dyDescent="0.2">
      <c r="A51" s="141">
        <v>1800</v>
      </c>
      <c r="B51" s="141">
        <v>22</v>
      </c>
      <c r="C51" s="152">
        <v>300</v>
      </c>
      <c r="D51" s="153">
        <v>1.31</v>
      </c>
      <c r="E51" s="184">
        <f>(($D$6/50)^$D51)*Outputs!E76</f>
        <v>1197</v>
      </c>
    </row>
    <row r="52" spans="1:5" x14ac:dyDescent="0.2">
      <c r="A52" s="141">
        <v>1800</v>
      </c>
      <c r="B52" s="141">
        <v>22</v>
      </c>
      <c r="C52" s="152">
        <v>450</v>
      </c>
      <c r="D52" s="153">
        <v>1.32</v>
      </c>
      <c r="E52" s="184">
        <f>(($D$6/50)^$D52)*Outputs!E77</f>
        <v>1774</v>
      </c>
    </row>
    <row r="53" spans="1:5" x14ac:dyDescent="0.2">
      <c r="A53" s="141">
        <v>1800</v>
      </c>
      <c r="B53" s="141">
        <v>22</v>
      </c>
      <c r="C53" s="152">
        <v>600</v>
      </c>
      <c r="D53" s="153">
        <v>1.32</v>
      </c>
      <c r="E53" s="184">
        <f>(($D$6/50)^$D53)*Outputs!E78</f>
        <v>2345</v>
      </c>
    </row>
    <row r="54" spans="1:5" x14ac:dyDescent="0.2">
      <c r="A54" s="141">
        <v>1800</v>
      </c>
      <c r="B54" s="141">
        <v>22</v>
      </c>
      <c r="C54" s="152">
        <v>750</v>
      </c>
      <c r="D54" s="153">
        <v>1.33</v>
      </c>
      <c r="E54" s="184">
        <f>(($D$6/50)^$D54)*Outputs!E79</f>
        <v>2912</v>
      </c>
    </row>
    <row r="55" spans="1:5" x14ac:dyDescent="0.2">
      <c r="A55" s="141">
        <v>1950</v>
      </c>
      <c r="B55" s="141">
        <v>10</v>
      </c>
      <c r="C55" s="152">
        <v>300</v>
      </c>
      <c r="D55" s="153" t="s">
        <v>37</v>
      </c>
      <c r="E55" s="185"/>
    </row>
    <row r="56" spans="1:5" x14ac:dyDescent="0.2">
      <c r="A56" s="141">
        <v>1950</v>
      </c>
      <c r="B56" s="141">
        <v>10</v>
      </c>
      <c r="C56" s="152">
        <v>450</v>
      </c>
      <c r="D56" s="153">
        <v>1.28</v>
      </c>
      <c r="E56" s="184">
        <f>(($D$6/50)^$D56)*Outputs!E81</f>
        <v>919</v>
      </c>
    </row>
    <row r="57" spans="1:5" x14ac:dyDescent="0.2">
      <c r="A57" s="141">
        <v>1950</v>
      </c>
      <c r="B57" s="141">
        <v>10</v>
      </c>
      <c r="C57" s="152">
        <v>600</v>
      </c>
      <c r="D57" s="153">
        <v>1.29</v>
      </c>
      <c r="E57" s="184">
        <f>(($D$6/50)^$D57)*Outputs!E82</f>
        <v>1189</v>
      </c>
    </row>
    <row r="58" spans="1:5" x14ac:dyDescent="0.2">
      <c r="A58" s="141">
        <v>1950</v>
      </c>
      <c r="B58" s="141">
        <v>10</v>
      </c>
      <c r="C58" s="152">
        <v>750</v>
      </c>
      <c r="D58" s="153">
        <v>1.3</v>
      </c>
      <c r="E58" s="184">
        <f>(($D$6/50)^$D58)*Outputs!E83</f>
        <v>1452</v>
      </c>
    </row>
    <row r="59" spans="1:5" x14ac:dyDescent="0.2">
      <c r="A59" s="141">
        <v>1950</v>
      </c>
      <c r="B59" s="141">
        <v>20</v>
      </c>
      <c r="C59" s="152">
        <v>300</v>
      </c>
      <c r="D59" s="153">
        <v>1.29</v>
      </c>
      <c r="E59" s="184">
        <f>(($D$6/50)^$D59)*Outputs!E84</f>
        <v>968</v>
      </c>
    </row>
    <row r="60" spans="1:5" x14ac:dyDescent="0.2">
      <c r="A60" s="141">
        <v>1950</v>
      </c>
      <c r="B60" s="141">
        <v>20</v>
      </c>
      <c r="C60" s="152">
        <v>450</v>
      </c>
      <c r="D60" s="153">
        <v>1.3</v>
      </c>
      <c r="E60" s="184">
        <f>(($D$6/50)^$D60)*Outputs!E85</f>
        <v>1395</v>
      </c>
    </row>
    <row r="61" spans="1:5" x14ac:dyDescent="0.2">
      <c r="A61" s="141">
        <v>1950</v>
      </c>
      <c r="B61" s="141">
        <v>20</v>
      </c>
      <c r="C61" s="152">
        <v>600</v>
      </c>
      <c r="D61" s="153">
        <v>1.31</v>
      </c>
      <c r="E61" s="184">
        <f>(($D$6/50)^$D61)*Outputs!E86</f>
        <v>1807</v>
      </c>
    </row>
    <row r="62" spans="1:5" x14ac:dyDescent="0.2">
      <c r="A62" s="141">
        <v>1950</v>
      </c>
      <c r="B62" s="141">
        <v>20</v>
      </c>
      <c r="C62" s="152">
        <v>750</v>
      </c>
      <c r="D62" s="153">
        <v>1.32</v>
      </c>
      <c r="E62" s="184">
        <f>(($D$6/50)^$D62)*Outputs!E87</f>
        <v>2210</v>
      </c>
    </row>
    <row r="63" spans="1:5" x14ac:dyDescent="0.2">
      <c r="A63" s="141">
        <v>1950</v>
      </c>
      <c r="B63" s="141">
        <v>21</v>
      </c>
      <c r="C63" s="152">
        <v>300</v>
      </c>
      <c r="D63" s="153">
        <v>1.31</v>
      </c>
      <c r="E63" s="184">
        <f>(($D$6/50)^$D63)*Outputs!E88</f>
        <v>1108</v>
      </c>
    </row>
    <row r="64" spans="1:5" x14ac:dyDescent="0.2">
      <c r="A64" s="141">
        <v>1950</v>
      </c>
      <c r="B64" s="141">
        <v>21</v>
      </c>
      <c r="C64" s="152">
        <v>450</v>
      </c>
      <c r="D64" s="153">
        <v>1.32</v>
      </c>
      <c r="E64" s="184">
        <f>(($D$6/50)^$D64)*Outputs!E89</f>
        <v>1632</v>
      </c>
    </row>
    <row r="65" spans="1:5" x14ac:dyDescent="0.2">
      <c r="A65" s="141">
        <v>1950</v>
      </c>
      <c r="B65" s="141">
        <v>21</v>
      </c>
      <c r="C65" s="152">
        <v>600</v>
      </c>
      <c r="D65" s="153">
        <v>1.33</v>
      </c>
      <c r="E65" s="184">
        <f>(($D$6/50)^$D65)*Outputs!E90</f>
        <v>2148</v>
      </c>
    </row>
    <row r="66" spans="1:5" x14ac:dyDescent="0.2">
      <c r="A66" s="141">
        <v>1950</v>
      </c>
      <c r="B66" s="141">
        <v>21</v>
      </c>
      <c r="C66" s="152">
        <v>750</v>
      </c>
      <c r="D66" s="153">
        <v>1.33</v>
      </c>
      <c r="E66" s="184">
        <f>(($D$6/50)^$D66)*Outputs!E91</f>
        <v>2658</v>
      </c>
    </row>
    <row r="67" spans="1:5" x14ac:dyDescent="0.2">
      <c r="A67" s="141">
        <v>1950</v>
      </c>
      <c r="B67" s="141">
        <v>22</v>
      </c>
      <c r="C67" s="152">
        <v>300</v>
      </c>
      <c r="D67" s="153">
        <v>1.31</v>
      </c>
      <c r="E67" s="184">
        <f>(($D$6/50)^$D67)*Outputs!E92</f>
        <v>1268</v>
      </c>
    </row>
    <row r="68" spans="1:5" x14ac:dyDescent="0.2">
      <c r="A68" s="141">
        <v>1950</v>
      </c>
      <c r="B68" s="141">
        <v>22</v>
      </c>
      <c r="C68" s="152">
        <v>450</v>
      </c>
      <c r="D68" s="153">
        <v>1.31</v>
      </c>
      <c r="E68" s="184">
        <f>(($D$6/50)^$D68)*Outputs!E93</f>
        <v>1879</v>
      </c>
    </row>
    <row r="69" spans="1:5" x14ac:dyDescent="0.2">
      <c r="A69" s="141">
        <v>1950</v>
      </c>
      <c r="B69" s="141">
        <v>22</v>
      </c>
      <c r="C69" s="152">
        <v>600</v>
      </c>
      <c r="D69" s="153">
        <v>1.32</v>
      </c>
      <c r="E69" s="184">
        <f>(($D$6/50)^$D69)*Outputs!E94</f>
        <v>2484</v>
      </c>
    </row>
    <row r="70" spans="1:5" ht="15" thickBot="1" x14ac:dyDescent="0.25">
      <c r="A70" s="144">
        <v>1950</v>
      </c>
      <c r="B70" s="144">
        <v>22</v>
      </c>
      <c r="C70" s="154">
        <v>750</v>
      </c>
      <c r="D70" s="155">
        <v>1.33</v>
      </c>
      <c r="E70" s="186">
        <f>(($D$6/50)^$D70)*Outputs!E95</f>
        <v>3084</v>
      </c>
    </row>
  </sheetData>
  <sheetProtection algorithmName="SHA-512" hashValue="vj4H/p1c4Z31QgfJ7qWcXojMDYN0WvWWDEjaoIZId/V+eotUwff5OTo83YBwUTyoyq6PcSS9/bWRFLFOhoAong==" saltValue="fQm+EQ5hbAGiCgliPNVUCw==" spinCount="100000" sheet="1" objects="1" scenarios="1"/>
  <mergeCells count="1">
    <mergeCell ref="G2:H2"/>
  </mergeCells>
  <conditionalFormatting sqref="E39:E70">
    <cfRule type="cellIs" dxfId="83" priority="4" operator="greaterThan">
      <formula>$D$8</formula>
    </cfRule>
  </conditionalFormatting>
  <conditionalFormatting sqref="F39:H46">
    <cfRule type="cellIs" dxfId="82" priority="13" operator="greaterThan">
      <formula>$D$8</formula>
    </cfRule>
  </conditionalFormatting>
  <conditionalFormatting sqref="F14:Z33">
    <cfRule type="cellIs" dxfId="81" priority="14" operator="greaterThanOrEqual">
      <formula>$D$8</formula>
    </cfRule>
  </conditionalFormatting>
  <conditionalFormatting sqref="G6">
    <cfRule type="cellIs" dxfId="80" priority="1" operator="greaterThan">
      <formula>$D$8</formula>
    </cfRule>
  </conditionalFormatting>
  <conditionalFormatting sqref="H5">
    <cfRule type="cellIs" dxfId="79" priority="2" operator="greaterThan">
      <formula>$D$8</formula>
    </cfRule>
  </conditionalFormatting>
  <conditionalFormatting sqref="H9">
    <cfRule type="cellIs" dxfId="78" priority="3" operator="greaterThan">
      <formula>$D$8</formula>
    </cfRule>
  </conditionalFormatting>
  <dataValidations disablePrompts="1" count="2">
    <dataValidation type="custom" allowBlank="1" showInputMessage="1" showErrorMessage="1" errorTitle="Error" error="Flow Temp Too High" sqref="D3" xr:uid="{B5824E11-D51A-4DFA-8232-28E08449AC72}">
      <formula1>D3&lt;100.1</formula1>
    </dataValidation>
    <dataValidation type="custom" allowBlank="1" showInputMessage="1" showErrorMessage="1" errorTitle="Return Cannot Exceed Flow" error="Return Temp can not be higher than Flow Temp" sqref="D4" xr:uid="{AAE1F14A-B5F1-45DD-8C5C-7CF8E6E47BD4}">
      <formula1>D4&lt;D3</formula1>
    </dataValidation>
  </dataValidations>
  <hyperlinks>
    <hyperlink ref="M4" r:id="rId1" xr:uid="{727AC30A-3B0C-4A6A-B24A-BD62BF9A2370}"/>
    <hyperlink ref="M5" r:id="rId2" xr:uid="{0669BD16-EE5C-4651-8674-E6A079770E48}"/>
    <hyperlink ref="O3:Q3" location="Home!A1" display="Home" xr:uid="{C50C8BDC-81F8-42FA-812F-A27FA1949EAC}"/>
    <hyperlink ref="O4:Q4" r:id="rId3" display="Product Webpage" xr:uid="{069C1FE8-A0CB-4005-A003-5E816FF23923}"/>
    <hyperlink ref="O5:Q5" location="Valves!Print_Area" display="Valves" xr:uid="{30416C23-C83A-4DFC-9560-8991A8CC0DA6}"/>
  </hyperlinks>
  <pageMargins left="0.7" right="0.7" top="0.75" bottom="0.75" header="0.3" footer="0.3"/>
  <pageSetup paperSize="9" scale="60" orientation="landscape" r:id="rId4"/>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96F72-02C2-4551-B600-F48919661F42}">
  <sheetPr codeName="Sheet20"/>
  <dimension ref="A1:Z25"/>
  <sheetViews>
    <sheetView showGridLines="0" zoomScale="85" zoomScaleNormal="85" workbookViewId="0">
      <selection activeCell="B4" sqref="B4"/>
    </sheetView>
  </sheetViews>
  <sheetFormatPr defaultRowHeight="14.25" x14ac:dyDescent="0.2"/>
  <cols>
    <col min="1" max="1" width="9.140625" style="168"/>
    <col min="2" max="2" width="9.85546875" style="168" customWidth="1"/>
    <col min="3" max="4" width="12.7109375" style="168" customWidth="1"/>
    <col min="5" max="6" width="12.7109375" style="192" customWidth="1"/>
    <col min="7" max="26" width="7.28515625" style="192" customWidth="1"/>
    <col min="27" max="16384" width="9.140625" style="168"/>
  </cols>
  <sheetData>
    <row r="1" spans="1:26" ht="46.5" customHeight="1" x14ac:dyDescent="0.2">
      <c r="A1" s="265" t="s">
        <v>200</v>
      </c>
    </row>
    <row r="2" spans="1:26" ht="16.5" customHeight="1" thickBot="1" x14ac:dyDescent="0.5">
      <c r="A2" s="266"/>
    </row>
    <row r="3" spans="1:26" ht="15.75" customHeight="1" thickBot="1" x14ac:dyDescent="0.25">
      <c r="A3" s="267" t="s">
        <v>172</v>
      </c>
      <c r="B3" s="502"/>
      <c r="C3" s="503"/>
      <c r="D3" s="545"/>
      <c r="E3" s="264"/>
      <c r="F3" s="257" t="s">
        <v>26</v>
      </c>
      <c r="G3" s="258"/>
      <c r="H3" s="701" t="s">
        <v>27</v>
      </c>
      <c r="I3" s="702"/>
      <c r="J3" s="702"/>
      <c r="K3" s="703"/>
      <c r="L3" s="168"/>
      <c r="S3" s="264"/>
      <c r="T3" s="264"/>
    </row>
    <row r="4" spans="1:26" ht="15.75" customHeight="1" thickBot="1" x14ac:dyDescent="0.25">
      <c r="A4" s="267" t="s">
        <v>171</v>
      </c>
      <c r="B4" s="502"/>
      <c r="C4" s="503"/>
      <c r="D4" s="545"/>
      <c r="F4" s="262" t="s">
        <v>31</v>
      </c>
      <c r="G4" s="263"/>
      <c r="H4" s="704" t="s">
        <v>28</v>
      </c>
      <c r="I4" s="705"/>
      <c r="J4" s="705"/>
      <c r="K4" s="706"/>
      <c r="L4" s="168"/>
    </row>
    <row r="5" spans="1:26" ht="15.75" customHeight="1" thickBot="1" x14ac:dyDescent="0.25">
      <c r="A5" s="190"/>
      <c r="B5" s="190"/>
      <c r="C5" s="190"/>
      <c r="D5" s="545"/>
      <c r="F5" s="257" t="s">
        <v>29</v>
      </c>
      <c r="G5" s="258"/>
      <c r="H5" s="704" t="s">
        <v>30</v>
      </c>
      <c r="I5" s="705"/>
      <c r="J5" s="705"/>
      <c r="K5" s="706"/>
      <c r="L5" s="168"/>
      <c r="P5" s="408"/>
      <c r="Q5" s="408"/>
      <c r="R5" s="408"/>
    </row>
    <row r="6" spans="1:26" x14ac:dyDescent="0.2">
      <c r="D6" s="546"/>
    </row>
    <row r="7" spans="1:26" x14ac:dyDescent="0.2">
      <c r="A7" s="190"/>
      <c r="B7" s="190"/>
      <c r="C7" s="190"/>
      <c r="D7" s="547"/>
      <c r="F7" s="405"/>
      <c r="G7" s="263"/>
      <c r="H7" s="377"/>
      <c r="I7" s="409"/>
      <c r="J7" s="409"/>
      <c r="K7" s="409"/>
    </row>
    <row r="8" spans="1:26" x14ac:dyDescent="0.2">
      <c r="A8" s="544"/>
      <c r="B8" s="190"/>
      <c r="C8" s="190"/>
      <c r="D8" s="545"/>
      <c r="F8" s="405"/>
      <c r="G8" s="263"/>
      <c r="H8" s="377"/>
      <c r="I8" s="408"/>
      <c r="J8" s="408"/>
      <c r="K8" s="408"/>
    </row>
    <row r="9" spans="1:26" x14ac:dyDescent="0.2">
      <c r="A9" s="189"/>
      <c r="B9" s="190"/>
      <c r="C9" s="189"/>
      <c r="D9" s="548"/>
    </row>
    <row r="10" spans="1:26" ht="15" thickBot="1" x14ac:dyDescent="0.25">
      <c r="A10" s="193" t="s">
        <v>207</v>
      </c>
      <c r="B10" s="190"/>
      <c r="C10" s="189"/>
      <c r="D10" s="191"/>
    </row>
    <row r="11" spans="1:26" ht="15" thickBot="1" x14ac:dyDescent="0.25">
      <c r="C11" s="410" t="s">
        <v>167</v>
      </c>
      <c r="D11" s="543" t="s">
        <v>168</v>
      </c>
      <c r="G11" s="310"/>
      <c r="H11" s="310"/>
    </row>
    <row r="12" spans="1:26" ht="29.25" thickBot="1" x14ac:dyDescent="0.25">
      <c r="A12" s="309" t="s">
        <v>19</v>
      </c>
      <c r="B12" s="309" t="s">
        <v>61</v>
      </c>
      <c r="C12" s="309" t="s">
        <v>201</v>
      </c>
      <c r="D12" s="309" t="s">
        <v>201</v>
      </c>
      <c r="E12" s="310"/>
      <c r="X12" s="168"/>
      <c r="Y12" s="168"/>
      <c r="Z12" s="168"/>
    </row>
    <row r="13" spans="1:26" x14ac:dyDescent="0.2">
      <c r="A13" s="216">
        <v>862</v>
      </c>
      <c r="B13" s="217">
        <v>500</v>
      </c>
      <c r="C13" s="218">
        <v>450</v>
      </c>
      <c r="D13" s="218">
        <v>450</v>
      </c>
      <c r="E13" s="304"/>
      <c r="S13" s="168"/>
      <c r="T13" s="168"/>
      <c r="U13" s="168"/>
      <c r="V13" s="168"/>
      <c r="W13" s="168"/>
      <c r="X13" s="168"/>
      <c r="Y13" s="168"/>
      <c r="Z13" s="168"/>
    </row>
    <row r="14" spans="1:26" x14ac:dyDescent="0.2">
      <c r="A14" s="231">
        <v>1222</v>
      </c>
      <c r="B14" s="232">
        <v>500</v>
      </c>
      <c r="C14" s="184">
        <v>450</v>
      </c>
      <c r="D14" s="184">
        <v>450</v>
      </c>
      <c r="E14" s="304"/>
      <c r="S14" s="168"/>
      <c r="T14" s="168"/>
      <c r="U14" s="168"/>
      <c r="V14" s="168"/>
      <c r="W14" s="168"/>
      <c r="X14" s="168"/>
      <c r="Y14" s="168"/>
      <c r="Z14" s="168"/>
    </row>
    <row r="15" spans="1:26" x14ac:dyDescent="0.2">
      <c r="A15" s="231">
        <v>1222</v>
      </c>
      <c r="B15" s="232">
        <v>600</v>
      </c>
      <c r="C15" s="184">
        <v>450</v>
      </c>
      <c r="D15" s="184">
        <v>450</v>
      </c>
      <c r="E15" s="304"/>
      <c r="S15" s="168"/>
      <c r="T15" s="168"/>
      <c r="U15" s="168"/>
      <c r="V15" s="168"/>
      <c r="W15" s="168"/>
      <c r="X15" s="168"/>
      <c r="Y15" s="168"/>
      <c r="Z15" s="168"/>
    </row>
    <row r="16" spans="1:26" ht="15" thickBot="1" x14ac:dyDescent="0.25">
      <c r="A16" s="245">
        <v>1807</v>
      </c>
      <c r="B16" s="246">
        <v>500</v>
      </c>
      <c r="C16" s="186">
        <v>450</v>
      </c>
      <c r="D16" s="186">
        <v>450</v>
      </c>
      <c r="E16" s="304"/>
      <c r="S16" s="168"/>
      <c r="T16" s="168"/>
      <c r="U16" s="168"/>
      <c r="V16" s="168"/>
      <c r="W16" s="168"/>
      <c r="X16" s="168"/>
      <c r="Y16" s="168"/>
      <c r="Z16" s="168"/>
    </row>
    <row r="17" spans="1:26" x14ac:dyDescent="0.2">
      <c r="Z17" s="168"/>
    </row>
    <row r="19" spans="1:26" ht="15" thickBot="1" x14ac:dyDescent="0.25">
      <c r="A19" s="193" t="s">
        <v>208</v>
      </c>
      <c r="B19" s="190"/>
      <c r="C19" s="189"/>
      <c r="D19" s="191"/>
    </row>
    <row r="20" spans="1:26" ht="15" thickBot="1" x14ac:dyDescent="0.25">
      <c r="C20" s="410" t="s">
        <v>167</v>
      </c>
      <c r="D20" s="543" t="s">
        <v>168</v>
      </c>
    </row>
    <row r="21" spans="1:26" ht="29.25" thickBot="1" x14ac:dyDescent="0.25">
      <c r="A21" s="309" t="s">
        <v>19</v>
      </c>
      <c r="B21" s="309" t="s">
        <v>61</v>
      </c>
      <c r="C21" s="309" t="s">
        <v>201</v>
      </c>
      <c r="D21" s="309" t="s">
        <v>201</v>
      </c>
    </row>
    <row r="22" spans="1:26" x14ac:dyDescent="0.2">
      <c r="A22" s="216">
        <v>862</v>
      </c>
      <c r="B22" s="217">
        <v>500</v>
      </c>
      <c r="C22" s="218">
        <v>450</v>
      </c>
      <c r="D22" s="218">
        <v>450</v>
      </c>
    </row>
    <row r="23" spans="1:26" x14ac:dyDescent="0.2">
      <c r="A23" s="231">
        <v>1222</v>
      </c>
      <c r="B23" s="232">
        <v>500</v>
      </c>
      <c r="C23" s="184">
        <v>450</v>
      </c>
      <c r="D23" s="184">
        <v>450</v>
      </c>
    </row>
    <row r="24" spans="1:26" x14ac:dyDescent="0.2">
      <c r="A24" s="231">
        <v>1222</v>
      </c>
      <c r="B24" s="232">
        <v>600</v>
      </c>
      <c r="C24" s="184">
        <v>450</v>
      </c>
      <c r="D24" s="184">
        <v>450</v>
      </c>
    </row>
    <row r="25" spans="1:26" ht="15" thickBot="1" x14ac:dyDescent="0.25">
      <c r="A25" s="245">
        <v>1807</v>
      </c>
      <c r="B25" s="246">
        <v>500</v>
      </c>
      <c r="C25" s="186" t="s">
        <v>37</v>
      </c>
      <c r="D25" s="186">
        <v>450</v>
      </c>
    </row>
  </sheetData>
  <sheetProtection algorithmName="SHA-512" hashValue="3pLU7PH4cBK8hDMPggBHvj46yCErHT+Ybp6kQ+uNLZLaHlzPR1hofj+eOt1IRyyxIgxcz1kVlAuryR0qN2pVQA==" saltValue="817XvXNXsq4ghbb2JVRt6A==" spinCount="100000" sheet="1" objects="1" scenarios="1"/>
  <mergeCells count="3">
    <mergeCell ref="H3:K3"/>
    <mergeCell ref="H4:K4"/>
    <mergeCell ref="H5:K5"/>
  </mergeCells>
  <dataValidations count="2">
    <dataValidation type="custom" allowBlank="1" showInputMessage="1" showErrorMessage="1" errorTitle="Error" error="Flow Temp Too High" sqref="D3" xr:uid="{48FBBFCC-472C-49B2-B870-2AD38E6894EF}">
      <formula1>D3&lt;100.1</formula1>
    </dataValidation>
    <dataValidation type="custom" allowBlank="1" showInputMessage="1" showErrorMessage="1" errorTitle="Return Cannot Exceed Flow" error="Return Temp can not be higher than Flow Temp" sqref="D4" xr:uid="{E2501BF3-87A8-486C-8D6D-C83FD9683B6E}">
      <formula1>D4&lt;D3</formula1>
    </dataValidation>
  </dataValidations>
  <hyperlinks>
    <hyperlink ref="H4" r:id="rId1" xr:uid="{0FE3BB41-0670-4FFC-8BFD-F15C87F80CBB}"/>
    <hyperlink ref="H5" r:id="rId2" xr:uid="{DDB1419E-3456-478E-AF06-30295B2687FA}"/>
    <hyperlink ref="A3:C3" location="Home!A1" display="Home" xr:uid="{C3588BE7-0C2E-41DE-AE4F-59AC8A7623BD}"/>
    <hyperlink ref="A4:C4" r:id="rId3" display="Product Webpage" xr:uid="{3E8243C7-1D9E-41F7-8D5C-739DA6A3D143}"/>
  </hyperlinks>
  <pageMargins left="0.7" right="0.7" top="0.75" bottom="0.75" header="0.3" footer="0.3"/>
  <pageSetup paperSize="9" scale="95" orientation="landscape"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2623B-5213-4BDF-96BB-8A69C23E8F42}">
  <sheetPr codeName="Sheet21"/>
  <dimension ref="A1:T47"/>
  <sheetViews>
    <sheetView showGridLines="0" zoomScale="85" zoomScaleNormal="85" workbookViewId="0">
      <selection activeCell="H23" sqref="H23"/>
    </sheetView>
  </sheetViews>
  <sheetFormatPr defaultRowHeight="14.25" x14ac:dyDescent="0.2"/>
  <cols>
    <col min="1" max="1" width="14.5703125" style="168" customWidth="1"/>
    <col min="2" max="2" width="11.42578125" style="168" bestFit="1" customWidth="1"/>
    <col min="3" max="3" width="15.7109375" style="168" customWidth="1"/>
    <col min="4" max="16" width="15.7109375" style="192" customWidth="1"/>
    <col min="17" max="18" width="10.42578125" style="192" customWidth="1"/>
    <col min="19" max="19" width="13.28515625" style="192" customWidth="1"/>
    <col min="20" max="16384" width="9.140625" style="168"/>
  </cols>
  <sheetData>
    <row r="1" spans="1:19" ht="46.5" customHeight="1" x14ac:dyDescent="0.2">
      <c r="A1" s="265" t="s">
        <v>112</v>
      </c>
    </row>
    <row r="2" spans="1:19" ht="16.5" customHeight="1" thickBot="1" x14ac:dyDescent="0.5">
      <c r="A2" s="266"/>
    </row>
    <row r="3" spans="1:19" ht="15" thickBot="1" x14ac:dyDescent="0.25">
      <c r="A3" s="257" t="s">
        <v>26</v>
      </c>
      <c r="B3" s="258"/>
      <c r="C3" s="510" t="s">
        <v>27</v>
      </c>
      <c r="D3" s="512"/>
      <c r="E3" s="492"/>
      <c r="F3" s="525" t="s">
        <v>172</v>
      </c>
      <c r="G3" s="526"/>
      <c r="H3" s="376"/>
      <c r="I3" s="168"/>
      <c r="J3" s="168"/>
      <c r="K3" s="264"/>
      <c r="L3" s="264"/>
      <c r="M3" s="264"/>
      <c r="N3" s="264"/>
      <c r="O3" s="264"/>
      <c r="P3" s="264"/>
      <c r="Q3" s="264"/>
      <c r="R3" s="264"/>
      <c r="S3" s="264"/>
    </row>
    <row r="4" spans="1:19" ht="15" thickBot="1" x14ac:dyDescent="0.25">
      <c r="A4" s="257" t="s">
        <v>31</v>
      </c>
      <c r="B4" s="258"/>
      <c r="C4" s="504" t="s">
        <v>28</v>
      </c>
      <c r="D4" s="506"/>
      <c r="E4" s="524"/>
      <c r="F4" s="525" t="s">
        <v>171</v>
      </c>
      <c r="G4" s="526"/>
      <c r="H4" s="377"/>
      <c r="I4" s="168"/>
      <c r="J4" s="168"/>
    </row>
    <row r="5" spans="1:19" ht="15" thickBot="1" x14ac:dyDescent="0.25">
      <c r="A5" s="257" t="s">
        <v>29</v>
      </c>
      <c r="B5" s="258"/>
      <c r="C5" s="507" t="s">
        <v>30</v>
      </c>
      <c r="D5" s="509"/>
      <c r="E5" s="524"/>
      <c r="H5" s="377"/>
      <c r="I5" s="168"/>
      <c r="J5" s="168"/>
    </row>
    <row r="6" spans="1:19" x14ac:dyDescent="0.2">
      <c r="D6" s="168"/>
    </row>
    <row r="7" spans="1:19" ht="15" thickBot="1" x14ac:dyDescent="0.25">
      <c r="B7" s="189"/>
      <c r="C7" s="191"/>
    </row>
    <row r="8" spans="1:19" ht="18.75" customHeight="1" thickBot="1" x14ac:dyDescent="0.25">
      <c r="B8" s="378"/>
      <c r="C8" s="379" t="s">
        <v>115</v>
      </c>
      <c r="D8" s="380"/>
      <c r="E8" s="380"/>
      <c r="F8" s="380"/>
      <c r="G8" s="380"/>
      <c r="H8" s="380"/>
      <c r="I8" s="380"/>
      <c r="J8" s="380"/>
      <c r="K8" s="380"/>
      <c r="L8" s="380"/>
      <c r="M8" s="380"/>
      <c r="N8" s="380"/>
      <c r="O8" s="380"/>
      <c r="P8" s="381"/>
      <c r="Q8" s="381"/>
      <c r="R8" s="381"/>
    </row>
    <row r="9" spans="1:19" ht="18" customHeight="1" x14ac:dyDescent="0.2">
      <c r="A9" s="376"/>
      <c r="B9" s="376"/>
      <c r="C9" s="382" t="s">
        <v>144</v>
      </c>
      <c r="D9" s="216" t="s">
        <v>141</v>
      </c>
      <c r="E9" s="216" t="s">
        <v>145</v>
      </c>
      <c r="F9" s="216" t="s">
        <v>142</v>
      </c>
      <c r="G9" s="216" t="s">
        <v>146</v>
      </c>
      <c r="H9" s="216" t="s">
        <v>143</v>
      </c>
      <c r="I9" s="216" t="s">
        <v>147</v>
      </c>
      <c r="J9" s="216" t="s">
        <v>139</v>
      </c>
      <c r="K9" s="216" t="s">
        <v>148</v>
      </c>
      <c r="L9" s="216" t="s">
        <v>140</v>
      </c>
      <c r="M9" s="216" t="s">
        <v>149</v>
      </c>
      <c r="N9" s="216" t="s">
        <v>150</v>
      </c>
      <c r="O9" s="216" t="s">
        <v>151</v>
      </c>
      <c r="P9" s="457" t="s">
        <v>152</v>
      </c>
      <c r="Q9" s="455" t="s">
        <v>154</v>
      </c>
      <c r="R9" s="383"/>
      <c r="S9" s="168"/>
    </row>
    <row r="10" spans="1:19" ht="18" customHeight="1" thickBot="1" x14ac:dyDescent="0.25">
      <c r="A10" s="384"/>
      <c r="B10" s="385"/>
      <c r="C10" s="386" t="s">
        <v>125</v>
      </c>
      <c r="D10" s="245" t="s">
        <v>126</v>
      </c>
      <c r="E10" s="245" t="s">
        <v>127</v>
      </c>
      <c r="F10" s="245" t="s">
        <v>128</v>
      </c>
      <c r="G10" s="245" t="s">
        <v>129</v>
      </c>
      <c r="H10" s="245" t="s">
        <v>130</v>
      </c>
      <c r="I10" s="245" t="s">
        <v>131</v>
      </c>
      <c r="J10" s="245" t="s">
        <v>132</v>
      </c>
      <c r="K10" s="245" t="s">
        <v>133</v>
      </c>
      <c r="L10" s="245" t="s">
        <v>134</v>
      </c>
      <c r="M10" s="245" t="s">
        <v>135</v>
      </c>
      <c r="N10" s="245" t="s">
        <v>136</v>
      </c>
      <c r="O10" s="245" t="s">
        <v>137</v>
      </c>
      <c r="P10" s="458" t="s">
        <v>138</v>
      </c>
      <c r="Q10" s="456" t="s">
        <v>153</v>
      </c>
      <c r="R10" s="387"/>
      <c r="S10" s="168"/>
    </row>
    <row r="11" spans="1:19" ht="29.25" thickBot="1" x14ac:dyDescent="0.25">
      <c r="A11" s="309" t="s">
        <v>106</v>
      </c>
      <c r="B11" s="388" t="s">
        <v>116</v>
      </c>
      <c r="C11" s="389" t="s">
        <v>124</v>
      </c>
      <c r="D11" s="309" t="s">
        <v>124</v>
      </c>
      <c r="E11" s="309" t="s">
        <v>124</v>
      </c>
      <c r="F11" s="309" t="s">
        <v>124</v>
      </c>
      <c r="G11" s="309" t="s">
        <v>124</v>
      </c>
      <c r="H11" s="309" t="s">
        <v>124</v>
      </c>
      <c r="I11" s="309" t="s">
        <v>124</v>
      </c>
      <c r="J11" s="309" t="s">
        <v>124</v>
      </c>
      <c r="K11" s="309" t="s">
        <v>124</v>
      </c>
      <c r="L11" s="309" t="s">
        <v>124</v>
      </c>
      <c r="M11" s="309" t="s">
        <v>124</v>
      </c>
      <c r="N11" s="309" t="s">
        <v>124</v>
      </c>
      <c r="O11" s="309" t="s">
        <v>124</v>
      </c>
      <c r="P11" s="459" t="s">
        <v>124</v>
      </c>
      <c r="Q11" s="407" t="s">
        <v>155</v>
      </c>
      <c r="R11" s="245" t="s">
        <v>156</v>
      </c>
      <c r="S11" s="168"/>
    </row>
    <row r="12" spans="1:19" ht="14.25" customHeight="1" x14ac:dyDescent="0.2">
      <c r="A12" s="707" t="s">
        <v>119</v>
      </c>
      <c r="B12" s="234" t="s">
        <v>117</v>
      </c>
      <c r="C12" s="390">
        <v>0.81</v>
      </c>
      <c r="D12" s="391">
        <v>0.81</v>
      </c>
      <c r="E12" s="391">
        <v>0.74</v>
      </c>
      <c r="F12" s="391">
        <v>0.74</v>
      </c>
      <c r="G12" s="391">
        <v>0.66</v>
      </c>
      <c r="H12" s="391">
        <v>0.66</v>
      </c>
      <c r="I12" s="391">
        <v>0.59</v>
      </c>
      <c r="J12" s="391">
        <v>0.59</v>
      </c>
      <c r="K12" s="391">
        <v>0.52</v>
      </c>
      <c r="L12" s="391">
        <v>0.52</v>
      </c>
      <c r="M12" s="391">
        <v>0.44</v>
      </c>
      <c r="N12" s="391">
        <v>0.37</v>
      </c>
      <c r="O12" s="391">
        <v>0.3</v>
      </c>
      <c r="P12" s="452">
        <v>0.22</v>
      </c>
      <c r="Q12" s="393">
        <v>0.43</v>
      </c>
      <c r="R12" s="393">
        <v>0.28999999999999998</v>
      </c>
      <c r="S12" s="168"/>
    </row>
    <row r="13" spans="1:19" x14ac:dyDescent="0.2">
      <c r="A13" s="708"/>
      <c r="B13" s="234" t="s">
        <v>98</v>
      </c>
      <c r="C13" s="394">
        <v>1.51</v>
      </c>
      <c r="D13" s="395">
        <v>1.51</v>
      </c>
      <c r="E13" s="395">
        <v>1.37</v>
      </c>
      <c r="F13" s="395">
        <v>1.37</v>
      </c>
      <c r="G13" s="395">
        <v>1.23</v>
      </c>
      <c r="H13" s="395">
        <v>1.23</v>
      </c>
      <c r="I13" s="395">
        <v>1.1000000000000001</v>
      </c>
      <c r="J13" s="395">
        <v>1.1000000000000001</v>
      </c>
      <c r="K13" s="395">
        <v>0.96</v>
      </c>
      <c r="L13" s="395">
        <v>0.96</v>
      </c>
      <c r="M13" s="395">
        <v>0.82</v>
      </c>
      <c r="N13" s="395">
        <v>0.69</v>
      </c>
      <c r="O13" s="395">
        <v>0.55000000000000004</v>
      </c>
      <c r="P13" s="453">
        <v>0.41</v>
      </c>
      <c r="Q13" s="397">
        <v>0.73</v>
      </c>
      <c r="R13" s="397">
        <v>0.51</v>
      </c>
      <c r="S13" s="168"/>
    </row>
    <row r="14" spans="1:19" ht="15" thickBot="1" x14ac:dyDescent="0.25">
      <c r="A14" s="709"/>
      <c r="B14" s="234" t="s">
        <v>118</v>
      </c>
      <c r="C14" s="394">
        <v>2.42</v>
      </c>
      <c r="D14" s="395">
        <v>2.2999999999999998</v>
      </c>
      <c r="E14" s="395">
        <v>2.2000000000000002</v>
      </c>
      <c r="F14" s="395">
        <v>2.06</v>
      </c>
      <c r="G14" s="395">
        <v>1.96</v>
      </c>
      <c r="H14" s="395">
        <v>1.83</v>
      </c>
      <c r="I14" s="395">
        <v>1.73</v>
      </c>
      <c r="J14" s="395">
        <v>1.59</v>
      </c>
      <c r="K14" s="395">
        <v>1.49</v>
      </c>
      <c r="L14" s="395">
        <v>1.35</v>
      </c>
      <c r="M14" s="395">
        <v>1.26</v>
      </c>
      <c r="N14" s="395">
        <v>1.02</v>
      </c>
      <c r="O14" s="395">
        <v>0.78</v>
      </c>
      <c r="P14" s="453">
        <v>0.53</v>
      </c>
      <c r="Q14" s="397">
        <v>0.91</v>
      </c>
      <c r="R14" s="397">
        <v>0.71</v>
      </c>
      <c r="S14" s="168"/>
    </row>
    <row r="15" spans="1:19" ht="14.25" customHeight="1" x14ac:dyDescent="0.2">
      <c r="A15" s="707" t="s">
        <v>120</v>
      </c>
      <c r="B15" s="372" t="s">
        <v>117</v>
      </c>
      <c r="C15" s="394">
        <v>1.93</v>
      </c>
      <c r="D15" s="395">
        <v>1.85</v>
      </c>
      <c r="E15" s="395">
        <v>1.74</v>
      </c>
      <c r="F15" s="395">
        <v>1.66</v>
      </c>
      <c r="G15" s="395">
        <v>1.56</v>
      </c>
      <c r="H15" s="395">
        <v>1.47</v>
      </c>
      <c r="I15" s="395">
        <v>1.38</v>
      </c>
      <c r="J15" s="395">
        <v>1.28</v>
      </c>
      <c r="K15" s="395">
        <v>1.19</v>
      </c>
      <c r="L15" s="395">
        <v>1.0900000000000001</v>
      </c>
      <c r="M15" s="395">
        <v>1.01</v>
      </c>
      <c r="N15" s="395">
        <v>0.82</v>
      </c>
      <c r="O15" s="395">
        <v>0.61</v>
      </c>
      <c r="P15" s="453">
        <v>0.41</v>
      </c>
      <c r="Q15" s="397">
        <v>0.75</v>
      </c>
      <c r="R15" s="397">
        <v>0.59</v>
      </c>
      <c r="S15" s="168"/>
    </row>
    <row r="16" spans="1:19" ht="15" customHeight="1" x14ac:dyDescent="0.2">
      <c r="A16" s="708"/>
      <c r="B16" s="234" t="s">
        <v>98</v>
      </c>
      <c r="C16" s="394">
        <v>3.48</v>
      </c>
      <c r="D16" s="395">
        <v>3.45</v>
      </c>
      <c r="E16" s="395">
        <v>3.16</v>
      </c>
      <c r="F16" s="395">
        <v>3.1</v>
      </c>
      <c r="G16" s="395">
        <v>2.85</v>
      </c>
      <c r="H16" s="395">
        <v>2.74</v>
      </c>
      <c r="I16" s="395">
        <v>2.5299999999999998</v>
      </c>
      <c r="J16" s="395">
        <v>2.39</v>
      </c>
      <c r="K16" s="395">
        <v>2.2200000000000002</v>
      </c>
      <c r="L16" s="395">
        <v>2.02</v>
      </c>
      <c r="M16" s="395">
        <v>1.88</v>
      </c>
      <c r="N16" s="395">
        <v>1.53</v>
      </c>
      <c r="O16" s="395">
        <v>1.17</v>
      </c>
      <c r="P16" s="453">
        <v>0.8</v>
      </c>
      <c r="Q16" s="397">
        <v>1.36</v>
      </c>
      <c r="R16" s="397">
        <v>1.04</v>
      </c>
      <c r="S16" s="168"/>
    </row>
    <row r="17" spans="1:20" ht="15" thickBot="1" x14ac:dyDescent="0.25">
      <c r="A17" s="709"/>
      <c r="B17" s="250" t="s">
        <v>118</v>
      </c>
      <c r="C17" s="394">
        <v>4.87</v>
      </c>
      <c r="D17" s="395">
        <v>4.87</v>
      </c>
      <c r="E17" s="395">
        <v>4.43</v>
      </c>
      <c r="F17" s="395">
        <v>4.43</v>
      </c>
      <c r="G17" s="395">
        <v>3.99</v>
      </c>
      <c r="H17" s="395">
        <v>3.96</v>
      </c>
      <c r="I17" s="395">
        <v>3.54</v>
      </c>
      <c r="J17" s="395">
        <v>3.44</v>
      </c>
      <c r="K17" s="395">
        <v>3.1</v>
      </c>
      <c r="L17" s="395">
        <v>2.92</v>
      </c>
      <c r="M17" s="395">
        <v>2.66</v>
      </c>
      <c r="N17" s="395">
        <v>2.21</v>
      </c>
      <c r="O17" s="395">
        <v>1.69</v>
      </c>
      <c r="P17" s="453">
        <v>1.1599999999999999</v>
      </c>
      <c r="Q17" s="397">
        <v>2.12</v>
      </c>
      <c r="R17" s="397">
        <v>1.54</v>
      </c>
      <c r="T17" s="192"/>
    </row>
    <row r="18" spans="1:20" ht="15" customHeight="1" x14ac:dyDescent="0.2">
      <c r="A18" s="707" t="s">
        <v>121</v>
      </c>
      <c r="B18" s="372" t="s">
        <v>117</v>
      </c>
      <c r="C18" s="394">
        <v>2.78</v>
      </c>
      <c r="D18" s="395">
        <v>2.68</v>
      </c>
      <c r="E18" s="395">
        <v>2.52</v>
      </c>
      <c r="F18" s="395">
        <v>2.42</v>
      </c>
      <c r="G18" s="395">
        <v>2.2599999999999998</v>
      </c>
      <c r="H18" s="395">
        <v>2.15</v>
      </c>
      <c r="I18" s="395">
        <v>1.99</v>
      </c>
      <c r="J18" s="395">
        <v>1.88</v>
      </c>
      <c r="K18" s="395">
        <v>1.73</v>
      </c>
      <c r="L18" s="395">
        <v>1.61</v>
      </c>
      <c r="M18" s="395">
        <v>1.47</v>
      </c>
      <c r="N18" s="395">
        <v>1.2</v>
      </c>
      <c r="O18" s="395">
        <v>0.94</v>
      </c>
      <c r="P18" s="453">
        <v>0.66</v>
      </c>
      <c r="Q18" s="397">
        <v>1.1499999999999999</v>
      </c>
      <c r="R18" s="397">
        <v>0.83</v>
      </c>
      <c r="T18" s="192"/>
    </row>
    <row r="19" spans="1:20" x14ac:dyDescent="0.2">
      <c r="A19" s="708"/>
      <c r="B19" s="234" t="s">
        <v>98</v>
      </c>
      <c r="C19" s="394">
        <v>5.05</v>
      </c>
      <c r="D19" s="395">
        <v>4.83</v>
      </c>
      <c r="E19" s="395">
        <v>4.57</v>
      </c>
      <c r="F19" s="395">
        <v>4.3499999999999996</v>
      </c>
      <c r="G19" s="395">
        <v>4.09</v>
      </c>
      <c r="H19" s="395">
        <v>3.86</v>
      </c>
      <c r="I19" s="395">
        <v>3.61</v>
      </c>
      <c r="J19" s="395">
        <v>3.38</v>
      </c>
      <c r="K19" s="395">
        <v>3.13</v>
      </c>
      <c r="L19" s="395">
        <v>2.89</v>
      </c>
      <c r="M19" s="395">
        <v>2.64</v>
      </c>
      <c r="N19" s="395">
        <v>2.16</v>
      </c>
      <c r="O19" s="395">
        <v>1.67</v>
      </c>
      <c r="P19" s="453">
        <v>1.18</v>
      </c>
      <c r="Q19" s="397">
        <v>2.08</v>
      </c>
      <c r="R19" s="397">
        <v>1.51</v>
      </c>
      <c r="T19" s="192"/>
    </row>
    <row r="20" spans="1:20" ht="15" thickBot="1" x14ac:dyDescent="0.25">
      <c r="A20" s="709"/>
      <c r="B20" s="234" t="s">
        <v>118</v>
      </c>
      <c r="C20" s="394">
        <v>7.09</v>
      </c>
      <c r="D20" s="395">
        <v>6.76</v>
      </c>
      <c r="E20" s="395">
        <v>6.41</v>
      </c>
      <c r="F20" s="395">
        <v>6.08</v>
      </c>
      <c r="G20" s="395">
        <v>5.74</v>
      </c>
      <c r="H20" s="395">
        <v>5.4</v>
      </c>
      <c r="I20" s="395">
        <v>5.0599999999999996</v>
      </c>
      <c r="J20" s="395">
        <v>4.71</v>
      </c>
      <c r="K20" s="395">
        <v>4.38</v>
      </c>
      <c r="L20" s="395">
        <v>4.0199999999999996</v>
      </c>
      <c r="M20" s="395">
        <v>3.7</v>
      </c>
      <c r="N20" s="395">
        <v>3.02</v>
      </c>
      <c r="O20" s="395">
        <v>2.34</v>
      </c>
      <c r="P20" s="453">
        <v>1.64</v>
      </c>
      <c r="Q20" s="397">
        <v>2.81</v>
      </c>
      <c r="R20" s="397">
        <v>2.11</v>
      </c>
      <c r="T20" s="192"/>
    </row>
    <row r="21" spans="1:20" ht="15" customHeight="1" x14ac:dyDescent="0.2">
      <c r="A21" s="707" t="s">
        <v>122</v>
      </c>
      <c r="B21" s="372" t="s">
        <v>117</v>
      </c>
      <c r="C21" s="394">
        <v>3.43</v>
      </c>
      <c r="D21" s="395">
        <v>3.29</v>
      </c>
      <c r="E21" s="395">
        <v>3.1</v>
      </c>
      <c r="F21" s="395">
        <v>2.96</v>
      </c>
      <c r="G21" s="395">
        <v>2.78</v>
      </c>
      <c r="H21" s="395">
        <v>2.63</v>
      </c>
      <c r="I21" s="395">
        <v>2.4500000000000002</v>
      </c>
      <c r="J21" s="395">
        <v>2.2999999999999998</v>
      </c>
      <c r="K21" s="395">
        <v>2.13</v>
      </c>
      <c r="L21" s="395">
        <v>1.97</v>
      </c>
      <c r="M21" s="395">
        <v>1.8</v>
      </c>
      <c r="N21" s="395">
        <v>1.47</v>
      </c>
      <c r="O21" s="395">
        <v>1.17</v>
      </c>
      <c r="P21" s="453">
        <v>0.82</v>
      </c>
      <c r="Q21" s="397">
        <v>1.32</v>
      </c>
      <c r="R21" s="397">
        <v>1.02</v>
      </c>
      <c r="T21" s="192"/>
    </row>
    <row r="22" spans="1:20" x14ac:dyDescent="0.2">
      <c r="A22" s="708"/>
      <c r="B22" s="234" t="s">
        <v>98</v>
      </c>
      <c r="C22" s="394">
        <v>6.07</v>
      </c>
      <c r="D22" s="395">
        <v>5.8</v>
      </c>
      <c r="E22" s="395">
        <v>5.49</v>
      </c>
      <c r="F22" s="395">
        <v>5.22</v>
      </c>
      <c r="G22" s="395">
        <v>4.91</v>
      </c>
      <c r="H22" s="395">
        <v>4.6399999999999997</v>
      </c>
      <c r="I22" s="395">
        <v>4.33</v>
      </c>
      <c r="J22" s="395">
        <v>4.05</v>
      </c>
      <c r="K22" s="395">
        <v>3.75</v>
      </c>
      <c r="L22" s="395">
        <v>3.45</v>
      </c>
      <c r="M22" s="395">
        <v>3.17</v>
      </c>
      <c r="N22" s="395">
        <v>2.59</v>
      </c>
      <c r="O22" s="395">
        <v>1.98</v>
      </c>
      <c r="P22" s="453">
        <v>1.39</v>
      </c>
      <c r="Q22" s="397">
        <v>2.39</v>
      </c>
      <c r="R22" s="397">
        <v>1.84</v>
      </c>
      <c r="T22" s="192"/>
    </row>
    <row r="23" spans="1:20" ht="15" thickBot="1" x14ac:dyDescent="0.25">
      <c r="A23" s="709"/>
      <c r="B23" s="250" t="s">
        <v>118</v>
      </c>
      <c r="C23" s="394">
        <v>8.9700000000000006</v>
      </c>
      <c r="D23" s="395">
        <v>8.5500000000000007</v>
      </c>
      <c r="E23" s="395">
        <v>8.11</v>
      </c>
      <c r="F23" s="395">
        <v>7.68</v>
      </c>
      <c r="G23" s="395">
        <v>7.25</v>
      </c>
      <c r="H23" s="395">
        <v>6.81</v>
      </c>
      <c r="I23" s="395">
        <v>6.4</v>
      </c>
      <c r="J23" s="395">
        <v>5.95</v>
      </c>
      <c r="K23" s="395">
        <v>5.54</v>
      </c>
      <c r="L23" s="395">
        <v>5.0599999999999996</v>
      </c>
      <c r="M23" s="395">
        <v>4.67</v>
      </c>
      <c r="N23" s="395">
        <v>3.81</v>
      </c>
      <c r="O23" s="395">
        <v>2.94</v>
      </c>
      <c r="P23" s="453">
        <v>2.06</v>
      </c>
      <c r="Q23" s="397">
        <v>3.3</v>
      </c>
      <c r="R23" s="397">
        <v>2.65</v>
      </c>
      <c r="T23" s="192"/>
    </row>
    <row r="24" spans="1:20" ht="15" customHeight="1" x14ac:dyDescent="0.2">
      <c r="A24" s="707" t="s">
        <v>123</v>
      </c>
      <c r="B24" s="372" t="s">
        <v>117</v>
      </c>
      <c r="C24" s="394">
        <v>3.48</v>
      </c>
      <c r="D24" s="395">
        <v>4.34</v>
      </c>
      <c r="E24" s="395">
        <v>3.15</v>
      </c>
      <c r="F24" s="395">
        <v>3.01</v>
      </c>
      <c r="G24" s="395">
        <v>2.82</v>
      </c>
      <c r="H24" s="395">
        <v>2.67</v>
      </c>
      <c r="I24" s="395">
        <v>2.4900000000000002</v>
      </c>
      <c r="J24" s="395">
        <v>2.34</v>
      </c>
      <c r="K24" s="395">
        <v>2.16</v>
      </c>
      <c r="L24" s="395">
        <v>1.99</v>
      </c>
      <c r="M24" s="395">
        <v>1.82</v>
      </c>
      <c r="N24" s="395">
        <v>1.5</v>
      </c>
      <c r="O24" s="395">
        <v>1.1599999999999999</v>
      </c>
      <c r="P24" s="453">
        <v>0.81</v>
      </c>
      <c r="Q24" s="397">
        <v>1.41</v>
      </c>
      <c r="R24" s="397">
        <v>1.07</v>
      </c>
      <c r="T24" s="192"/>
    </row>
    <row r="25" spans="1:20" x14ac:dyDescent="0.2">
      <c r="A25" s="708"/>
      <c r="B25" s="234" t="s">
        <v>98</v>
      </c>
      <c r="C25" s="394">
        <v>6.61</v>
      </c>
      <c r="D25" s="395">
        <v>6.32</v>
      </c>
      <c r="E25" s="395">
        <v>5.98</v>
      </c>
      <c r="F25" s="395">
        <v>5.69</v>
      </c>
      <c r="G25" s="395">
        <v>5.35</v>
      </c>
      <c r="H25" s="395">
        <v>5.05</v>
      </c>
      <c r="I25" s="395">
        <v>4.72</v>
      </c>
      <c r="J25" s="395">
        <v>4.41</v>
      </c>
      <c r="K25" s="395">
        <v>4.09</v>
      </c>
      <c r="L25" s="395">
        <v>3.76</v>
      </c>
      <c r="M25" s="395">
        <v>3.46</v>
      </c>
      <c r="N25" s="395">
        <v>2.82</v>
      </c>
      <c r="O25" s="395">
        <v>2.13</v>
      </c>
      <c r="P25" s="453">
        <v>1.49</v>
      </c>
      <c r="Q25" s="397">
        <v>2.57</v>
      </c>
      <c r="R25" s="397">
        <v>1.98</v>
      </c>
      <c r="T25" s="192"/>
    </row>
    <row r="26" spans="1:20" ht="15" thickBot="1" x14ac:dyDescent="0.25">
      <c r="A26" s="709"/>
      <c r="B26" s="250" t="s">
        <v>118</v>
      </c>
      <c r="C26" s="398">
        <v>10.17</v>
      </c>
      <c r="D26" s="399">
        <v>9.6999999999999993</v>
      </c>
      <c r="E26" s="399">
        <v>9.1999999999999993</v>
      </c>
      <c r="F26" s="399">
        <v>8.7100000000000009</v>
      </c>
      <c r="G26" s="399">
        <v>8.23</v>
      </c>
      <c r="H26" s="399">
        <v>7.73</v>
      </c>
      <c r="I26" s="399">
        <v>7.26</v>
      </c>
      <c r="J26" s="399">
        <v>6.74</v>
      </c>
      <c r="K26" s="399">
        <v>6.28</v>
      </c>
      <c r="L26" s="399">
        <v>5.74</v>
      </c>
      <c r="M26" s="399">
        <v>5.3</v>
      </c>
      <c r="N26" s="399">
        <v>4.32</v>
      </c>
      <c r="O26" s="399">
        <v>3.36</v>
      </c>
      <c r="P26" s="454">
        <v>2.34</v>
      </c>
      <c r="Q26" s="401">
        <v>3.71</v>
      </c>
      <c r="R26" s="401">
        <v>2.9</v>
      </c>
      <c r="T26" s="192"/>
    </row>
    <row r="28" spans="1:20" ht="15" thickBot="1" x14ac:dyDescent="0.25"/>
    <row r="29" spans="1:20" ht="15.75" thickBot="1" x14ac:dyDescent="0.25">
      <c r="B29" s="378"/>
      <c r="C29" s="402" t="s">
        <v>157</v>
      </c>
      <c r="D29" s="380"/>
      <c r="E29" s="380"/>
      <c r="F29" s="380"/>
      <c r="G29" s="381"/>
      <c r="I29" s="168"/>
      <c r="J29" s="168"/>
      <c r="K29" s="168"/>
      <c r="L29" s="168"/>
      <c r="M29" s="168"/>
      <c r="N29" s="168"/>
      <c r="O29" s="168"/>
      <c r="P29" s="168"/>
      <c r="Q29" s="168"/>
      <c r="R29" s="168"/>
      <c r="S29" s="168"/>
    </row>
    <row r="30" spans="1:20" x14ac:dyDescent="0.2">
      <c r="A30" s="376"/>
      <c r="B30" s="376"/>
      <c r="C30" s="382" t="s">
        <v>141</v>
      </c>
      <c r="D30" s="216" t="s">
        <v>150</v>
      </c>
      <c r="E30" s="372" t="s">
        <v>152</v>
      </c>
      <c r="F30" s="403" t="s">
        <v>154</v>
      </c>
      <c r="G30" s="383"/>
      <c r="I30" s="168"/>
      <c r="J30" s="168"/>
      <c r="K30" s="168"/>
      <c r="L30" s="168"/>
      <c r="M30" s="168"/>
      <c r="N30" s="168"/>
      <c r="O30" s="168"/>
      <c r="P30" s="168"/>
      <c r="Q30" s="168"/>
      <c r="R30" s="168"/>
      <c r="S30" s="168"/>
    </row>
    <row r="31" spans="1:20" ht="15" thickBot="1" x14ac:dyDescent="0.25">
      <c r="A31" s="384"/>
      <c r="B31" s="385"/>
      <c r="C31" s="386" t="s">
        <v>126</v>
      </c>
      <c r="D31" s="245" t="s">
        <v>136</v>
      </c>
      <c r="E31" s="250" t="s">
        <v>138</v>
      </c>
      <c r="F31" s="404" t="s">
        <v>153</v>
      </c>
      <c r="G31" s="387"/>
      <c r="I31" s="168"/>
      <c r="J31" s="168"/>
      <c r="K31" s="168"/>
      <c r="L31" s="168"/>
      <c r="M31" s="168"/>
      <c r="N31" s="168"/>
      <c r="O31" s="168"/>
      <c r="P31" s="168"/>
      <c r="Q31" s="168"/>
      <c r="R31" s="168"/>
      <c r="S31" s="168"/>
    </row>
    <row r="32" spans="1:20" ht="29.25" thickBot="1" x14ac:dyDescent="0.25">
      <c r="A32" s="309" t="s">
        <v>106</v>
      </c>
      <c r="B32" s="388" t="s">
        <v>116</v>
      </c>
      <c r="C32" s="389" t="s">
        <v>124</v>
      </c>
      <c r="D32" s="309" t="s">
        <v>124</v>
      </c>
      <c r="E32" s="388" t="s">
        <v>124</v>
      </c>
      <c r="F32" s="386" t="s">
        <v>155</v>
      </c>
      <c r="G32" s="245" t="s">
        <v>156</v>
      </c>
      <c r="I32" s="168"/>
      <c r="J32" s="168"/>
      <c r="K32" s="168"/>
      <c r="L32" s="168"/>
      <c r="M32" s="168"/>
      <c r="N32" s="168"/>
      <c r="O32" s="168"/>
      <c r="P32" s="168"/>
      <c r="Q32" s="168"/>
      <c r="R32" s="168"/>
      <c r="S32" s="168"/>
    </row>
    <row r="33" spans="1:19" x14ac:dyDescent="0.2">
      <c r="A33" s="707" t="s">
        <v>158</v>
      </c>
      <c r="B33" s="234" t="s">
        <v>117</v>
      </c>
      <c r="C33" s="390">
        <v>0.38</v>
      </c>
      <c r="D33" s="391">
        <v>0.17</v>
      </c>
      <c r="E33" s="392">
        <v>0.09</v>
      </c>
      <c r="F33" s="390">
        <v>0.31</v>
      </c>
      <c r="G33" s="393">
        <v>0.23</v>
      </c>
      <c r="I33" s="168"/>
      <c r="J33" s="168"/>
      <c r="K33" s="168"/>
      <c r="L33" s="168"/>
      <c r="M33" s="168"/>
      <c r="N33" s="168"/>
      <c r="O33" s="168"/>
      <c r="P33" s="168"/>
      <c r="Q33" s="168"/>
      <c r="R33" s="168"/>
      <c r="S33" s="168"/>
    </row>
    <row r="34" spans="1:19" x14ac:dyDescent="0.2">
      <c r="A34" s="708"/>
      <c r="B34" s="234" t="s">
        <v>98</v>
      </c>
      <c r="C34" s="394">
        <v>0.62</v>
      </c>
      <c r="D34" s="395">
        <v>0.24</v>
      </c>
      <c r="E34" s="396">
        <v>0.12</v>
      </c>
      <c r="F34" s="394">
        <v>0.61</v>
      </c>
      <c r="G34" s="397">
        <v>0.45</v>
      </c>
      <c r="I34" s="168"/>
      <c r="J34" s="168"/>
      <c r="K34" s="168"/>
      <c r="L34" s="168"/>
      <c r="M34" s="168"/>
      <c r="N34" s="168"/>
      <c r="O34" s="168"/>
      <c r="P34" s="168"/>
      <c r="Q34" s="168"/>
      <c r="R34" s="168"/>
      <c r="S34" s="168"/>
    </row>
    <row r="35" spans="1:19" ht="15" thickBot="1" x14ac:dyDescent="0.25">
      <c r="A35" s="709"/>
      <c r="B35" s="234" t="s">
        <v>118</v>
      </c>
      <c r="C35" s="394">
        <v>0.71</v>
      </c>
      <c r="D35" s="395">
        <v>0.28999999999999998</v>
      </c>
      <c r="E35" s="396">
        <v>0.14000000000000001</v>
      </c>
      <c r="F35" s="394">
        <v>0.72</v>
      </c>
      <c r="G35" s="397">
        <v>0.56000000000000005</v>
      </c>
      <c r="I35" s="168"/>
      <c r="J35" s="168"/>
      <c r="K35" s="168"/>
      <c r="L35" s="168"/>
      <c r="M35" s="168"/>
      <c r="N35" s="168"/>
      <c r="O35" s="168"/>
      <c r="P35" s="168"/>
      <c r="Q35" s="168"/>
      <c r="R35" s="168"/>
      <c r="S35" s="168"/>
    </row>
    <row r="36" spans="1:19" x14ac:dyDescent="0.2">
      <c r="A36" s="707" t="s">
        <v>159</v>
      </c>
      <c r="B36" s="372" t="s">
        <v>117</v>
      </c>
      <c r="C36" s="394">
        <v>0.81</v>
      </c>
      <c r="D36" s="395">
        <v>0.35</v>
      </c>
      <c r="E36" s="396">
        <v>0.16</v>
      </c>
      <c r="F36" s="394">
        <v>0.63</v>
      </c>
      <c r="G36" s="397">
        <v>0.46</v>
      </c>
      <c r="I36" s="168"/>
      <c r="J36" s="168"/>
      <c r="K36" s="168"/>
      <c r="L36" s="168"/>
      <c r="M36" s="168"/>
      <c r="N36" s="168"/>
      <c r="O36" s="168"/>
      <c r="P36" s="168"/>
      <c r="Q36" s="168"/>
      <c r="R36" s="168"/>
      <c r="S36" s="168"/>
    </row>
    <row r="37" spans="1:19" x14ac:dyDescent="0.2">
      <c r="A37" s="708"/>
      <c r="B37" s="234" t="s">
        <v>98</v>
      </c>
      <c r="C37" s="394">
        <v>1.24</v>
      </c>
      <c r="D37" s="395">
        <v>0.52</v>
      </c>
      <c r="E37" s="396">
        <v>0.2</v>
      </c>
      <c r="F37" s="394">
        <v>1.1299999999999999</v>
      </c>
      <c r="G37" s="397">
        <v>0.84</v>
      </c>
      <c r="I37" s="168"/>
      <c r="J37" s="168"/>
      <c r="K37" s="168"/>
      <c r="L37" s="168"/>
      <c r="M37" s="168"/>
      <c r="N37" s="168"/>
      <c r="O37" s="168"/>
      <c r="P37" s="168"/>
      <c r="Q37" s="168"/>
      <c r="R37" s="168"/>
      <c r="S37" s="168"/>
    </row>
    <row r="38" spans="1:19" ht="15" thickBot="1" x14ac:dyDescent="0.25">
      <c r="A38" s="709"/>
      <c r="B38" s="250" t="s">
        <v>118</v>
      </c>
      <c r="C38" s="394">
        <v>1.44</v>
      </c>
      <c r="D38" s="395">
        <v>0.61</v>
      </c>
      <c r="E38" s="396">
        <v>0.22</v>
      </c>
      <c r="F38" s="394">
        <v>1.48</v>
      </c>
      <c r="G38" s="397">
        <v>1.1499999999999999</v>
      </c>
      <c r="I38" s="168"/>
      <c r="J38" s="168"/>
      <c r="K38" s="168"/>
      <c r="L38" s="168"/>
      <c r="M38" s="168"/>
      <c r="N38" s="168"/>
      <c r="O38" s="168"/>
      <c r="P38" s="168"/>
      <c r="Q38" s="168"/>
      <c r="R38" s="168"/>
      <c r="S38" s="168"/>
    </row>
    <row r="39" spans="1:19" x14ac:dyDescent="0.2">
      <c r="A39" s="707" t="s">
        <v>160</v>
      </c>
      <c r="B39" s="372" t="s">
        <v>117</v>
      </c>
      <c r="C39" s="394">
        <v>1.28</v>
      </c>
      <c r="D39" s="395">
        <v>0.52</v>
      </c>
      <c r="E39" s="396">
        <v>0.25</v>
      </c>
      <c r="F39" s="394">
        <v>0.79</v>
      </c>
      <c r="G39" s="397">
        <v>0.61</v>
      </c>
      <c r="I39" s="168"/>
      <c r="J39" s="168"/>
      <c r="K39" s="168"/>
      <c r="L39" s="168"/>
      <c r="M39" s="168"/>
      <c r="N39" s="168"/>
      <c r="O39" s="168"/>
      <c r="P39" s="168"/>
      <c r="Q39" s="168"/>
      <c r="R39" s="168"/>
      <c r="S39" s="168"/>
    </row>
    <row r="40" spans="1:19" x14ac:dyDescent="0.2">
      <c r="A40" s="708"/>
      <c r="B40" s="234" t="s">
        <v>98</v>
      </c>
      <c r="C40" s="394">
        <v>1.74</v>
      </c>
      <c r="D40" s="395">
        <v>0.7</v>
      </c>
      <c r="E40" s="396">
        <v>0.28000000000000003</v>
      </c>
      <c r="F40" s="394">
        <v>1.52</v>
      </c>
      <c r="G40" s="397">
        <v>1.1100000000000001</v>
      </c>
      <c r="I40" s="168"/>
      <c r="J40" s="168"/>
      <c r="K40" s="168"/>
      <c r="L40" s="168"/>
      <c r="M40" s="168"/>
      <c r="N40" s="168"/>
      <c r="O40" s="168"/>
      <c r="P40" s="168"/>
      <c r="Q40" s="168"/>
      <c r="R40" s="168"/>
      <c r="S40" s="168"/>
    </row>
    <row r="41" spans="1:19" ht="15" thickBot="1" x14ac:dyDescent="0.25">
      <c r="A41" s="709"/>
      <c r="B41" s="234" t="s">
        <v>118</v>
      </c>
      <c r="C41" s="394">
        <v>2.04</v>
      </c>
      <c r="D41" s="395">
        <v>0.82</v>
      </c>
      <c r="E41" s="396">
        <v>0.3</v>
      </c>
      <c r="F41" s="394">
        <v>2.06</v>
      </c>
      <c r="G41" s="397">
        <v>1.54</v>
      </c>
      <c r="I41" s="168"/>
      <c r="J41" s="168"/>
      <c r="K41" s="168"/>
      <c r="L41" s="168"/>
      <c r="M41" s="168"/>
      <c r="N41" s="168"/>
      <c r="O41" s="168"/>
      <c r="P41" s="168"/>
      <c r="Q41" s="168"/>
      <c r="R41" s="168"/>
      <c r="S41" s="168"/>
    </row>
    <row r="42" spans="1:19" x14ac:dyDescent="0.2">
      <c r="A42" s="707" t="s">
        <v>161</v>
      </c>
      <c r="B42" s="372" t="s">
        <v>117</v>
      </c>
      <c r="C42" s="394">
        <v>1.76</v>
      </c>
      <c r="D42" s="395">
        <v>0.59</v>
      </c>
      <c r="E42" s="396">
        <v>0.24</v>
      </c>
      <c r="F42" s="394">
        <v>0.98</v>
      </c>
      <c r="G42" s="397">
        <v>0.81</v>
      </c>
      <c r="I42" s="168"/>
      <c r="J42" s="168"/>
      <c r="K42" s="168"/>
      <c r="L42" s="168"/>
      <c r="M42" s="168"/>
      <c r="N42" s="168"/>
      <c r="O42" s="168"/>
      <c r="P42" s="168"/>
      <c r="Q42" s="168"/>
      <c r="R42" s="168"/>
      <c r="S42" s="168"/>
    </row>
    <row r="43" spans="1:19" x14ac:dyDescent="0.2">
      <c r="A43" s="708"/>
      <c r="B43" s="234" t="s">
        <v>98</v>
      </c>
      <c r="C43" s="394">
        <v>2.54</v>
      </c>
      <c r="D43" s="395">
        <v>0.86</v>
      </c>
      <c r="E43" s="396">
        <v>0.31</v>
      </c>
      <c r="F43" s="394">
        <v>1.79</v>
      </c>
      <c r="G43" s="397">
        <v>1.41</v>
      </c>
      <c r="I43" s="168"/>
      <c r="J43" s="168"/>
      <c r="K43" s="168"/>
      <c r="L43" s="168"/>
      <c r="M43" s="168"/>
      <c r="N43" s="168"/>
      <c r="O43" s="168"/>
      <c r="P43" s="168"/>
      <c r="Q43" s="168"/>
      <c r="R43" s="168"/>
      <c r="S43" s="168"/>
    </row>
    <row r="44" spans="1:19" ht="15" thickBot="1" x14ac:dyDescent="0.25">
      <c r="A44" s="709"/>
      <c r="B44" s="250" t="s">
        <v>118</v>
      </c>
      <c r="C44" s="394">
        <v>2.9</v>
      </c>
      <c r="D44" s="395">
        <v>1</v>
      </c>
      <c r="E44" s="396">
        <v>0.34</v>
      </c>
      <c r="F44" s="394">
        <v>2.5</v>
      </c>
      <c r="G44" s="397">
        <v>1.97</v>
      </c>
      <c r="I44" s="168"/>
      <c r="J44" s="168"/>
      <c r="K44" s="168"/>
      <c r="L44" s="168"/>
      <c r="M44" s="168"/>
      <c r="N44" s="168"/>
      <c r="O44" s="168"/>
      <c r="P44" s="168"/>
      <c r="Q44" s="168"/>
      <c r="R44" s="168"/>
      <c r="S44" s="168"/>
    </row>
    <row r="45" spans="1:19" x14ac:dyDescent="0.2">
      <c r="A45" s="707" t="s">
        <v>162</v>
      </c>
      <c r="B45" s="372" t="s">
        <v>117</v>
      </c>
      <c r="C45" s="394">
        <v>1.87</v>
      </c>
      <c r="D45" s="395">
        <v>0.63</v>
      </c>
      <c r="E45" s="396">
        <v>0.32</v>
      </c>
      <c r="F45" s="394">
        <v>1.21</v>
      </c>
      <c r="G45" s="397">
        <v>0.93</v>
      </c>
      <c r="I45" s="168"/>
      <c r="J45" s="168"/>
      <c r="K45" s="168"/>
      <c r="L45" s="168"/>
      <c r="M45" s="168"/>
      <c r="N45" s="168"/>
      <c r="O45" s="168"/>
      <c r="P45" s="168"/>
      <c r="Q45" s="168"/>
      <c r="R45" s="168"/>
      <c r="S45" s="168"/>
    </row>
    <row r="46" spans="1:19" x14ac:dyDescent="0.2">
      <c r="A46" s="708"/>
      <c r="B46" s="234" t="s">
        <v>98</v>
      </c>
      <c r="C46" s="394">
        <v>2.73</v>
      </c>
      <c r="D46" s="395">
        <v>1.1499999999999999</v>
      </c>
      <c r="E46" s="396">
        <v>0.41</v>
      </c>
      <c r="F46" s="394">
        <v>2.1800000000000002</v>
      </c>
      <c r="G46" s="397">
        <v>1.68</v>
      </c>
      <c r="I46" s="168"/>
      <c r="J46" s="168"/>
      <c r="K46" s="168"/>
      <c r="L46" s="168"/>
      <c r="M46" s="168"/>
      <c r="N46" s="168"/>
      <c r="O46" s="168"/>
      <c r="P46" s="168"/>
      <c r="Q46" s="168"/>
      <c r="R46" s="168"/>
      <c r="S46" s="168"/>
    </row>
    <row r="47" spans="1:19" ht="15" thickBot="1" x14ac:dyDescent="0.25">
      <c r="A47" s="709"/>
      <c r="B47" s="250" t="s">
        <v>118</v>
      </c>
      <c r="C47" s="398">
        <v>3.28</v>
      </c>
      <c r="D47" s="399">
        <v>1.39</v>
      </c>
      <c r="E47" s="400">
        <v>0.46</v>
      </c>
      <c r="F47" s="398">
        <v>3</v>
      </c>
      <c r="G47" s="401">
        <v>2.31</v>
      </c>
      <c r="I47" s="168"/>
      <c r="J47" s="168"/>
      <c r="K47" s="168"/>
      <c r="L47" s="168"/>
      <c r="M47" s="168"/>
      <c r="N47" s="168"/>
      <c r="O47" s="168"/>
      <c r="P47" s="168"/>
      <c r="Q47" s="168"/>
      <c r="R47" s="168"/>
      <c r="S47" s="168"/>
    </row>
  </sheetData>
  <sheetProtection algorithmName="SHA-512" hashValue="v6QqcD9Urfff2hasn5UYh4BcE2/5otykpf6eUoZBQloIAM/HpgK4gXyU5L95HVJJSK8qNIv+zVKpp4dyOjo5bg==" saltValue="zaSygMKKO33ZV6BfMMvUvQ==" spinCount="100000" sheet="1" objects="1" scenarios="1"/>
  <mergeCells count="10">
    <mergeCell ref="A36:A38"/>
    <mergeCell ref="A39:A41"/>
    <mergeCell ref="A42:A44"/>
    <mergeCell ref="A45:A47"/>
    <mergeCell ref="A12:A14"/>
    <mergeCell ref="A15:A17"/>
    <mergeCell ref="A18:A20"/>
    <mergeCell ref="A21:A23"/>
    <mergeCell ref="A24:A26"/>
    <mergeCell ref="A33:A35"/>
  </mergeCells>
  <phoneticPr fontId="5" type="noConversion"/>
  <hyperlinks>
    <hyperlink ref="C4" r:id="rId1" xr:uid="{537E1039-880F-415B-BCC7-F0D8C2831646}"/>
    <hyperlink ref="C5" r:id="rId2" xr:uid="{307F31EB-490E-4199-BF84-7E6F40AA753E}"/>
    <hyperlink ref="F3:G3" location="Home!A1" display="Home" xr:uid="{F2E57926-0C91-4611-BE7E-80BC8FCAE229}"/>
    <hyperlink ref="F4:G4" r:id="rId3" display="Product Webpage" xr:uid="{E0E5E83B-CD9D-469B-9FE5-22327E997DB7}"/>
  </hyperlinks>
  <pageMargins left="0.7" right="0.7" top="0.75" bottom="0.75" header="0.3" footer="0.3"/>
  <pageSetup paperSize="9" scale="45" orientation="landscape" r:id="rId4"/>
  <drawing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AB1F8-E65D-4430-921A-4A40D98C9888}">
  <sheetPr codeName="Sheet22"/>
  <dimension ref="A1:AB20"/>
  <sheetViews>
    <sheetView showGridLines="0" zoomScale="85" zoomScaleNormal="85" workbookViewId="0">
      <selection activeCell="O3" sqref="O3"/>
    </sheetView>
  </sheetViews>
  <sheetFormatPr defaultRowHeight="14.25" x14ac:dyDescent="0.2"/>
  <cols>
    <col min="1" max="1" width="9.140625" style="168"/>
    <col min="2" max="2" width="9.85546875" style="168" customWidth="1"/>
    <col min="3" max="3" width="11" style="168" customWidth="1"/>
    <col min="4" max="4" width="16.85546875" style="168" customWidth="1"/>
    <col min="5" max="5" width="3" style="192" customWidth="1"/>
    <col min="6" max="6" width="14" style="192" bestFit="1" customWidth="1"/>
    <col min="7" max="7" width="3.42578125" style="192" customWidth="1"/>
    <col min="8" max="28" width="7.28515625" style="192" customWidth="1"/>
    <col min="29" max="16384" width="9.140625" style="168"/>
  </cols>
  <sheetData>
    <row r="1" spans="1:28" ht="46.5" customHeight="1" x14ac:dyDescent="0.2">
      <c r="A1" s="265" t="s">
        <v>164</v>
      </c>
    </row>
    <row r="2" spans="1:28" ht="16.5" customHeight="1" thickBot="1" x14ac:dyDescent="0.5">
      <c r="A2" s="266"/>
    </row>
    <row r="3" spans="1:28" ht="15.75" customHeight="1" thickBot="1" x14ac:dyDescent="0.25">
      <c r="A3" s="259" t="s">
        <v>2</v>
      </c>
      <c r="B3" s="260"/>
      <c r="C3" s="261"/>
      <c r="D3" s="81">
        <v>80</v>
      </c>
      <c r="E3" s="264"/>
      <c r="F3" s="309" t="s">
        <v>266</v>
      </c>
      <c r="G3" s="264"/>
      <c r="H3" s="257" t="s">
        <v>26</v>
      </c>
      <c r="I3" s="258"/>
      <c r="J3" s="701" t="s">
        <v>27</v>
      </c>
      <c r="K3" s="702"/>
      <c r="L3" s="702"/>
      <c r="M3" s="703"/>
      <c r="N3" s="267" t="s">
        <v>172</v>
      </c>
      <c r="O3" s="268"/>
      <c r="P3" s="269"/>
      <c r="U3" s="264"/>
      <c r="V3" s="264"/>
    </row>
    <row r="4" spans="1:28" ht="15.75" customHeight="1" thickBot="1" x14ac:dyDescent="0.25">
      <c r="A4" s="259" t="s">
        <v>3</v>
      </c>
      <c r="B4" s="260"/>
      <c r="C4" s="261"/>
      <c r="D4" s="81">
        <v>60</v>
      </c>
      <c r="F4" s="628">
        <v>90</v>
      </c>
      <c r="H4" s="262" t="s">
        <v>31</v>
      </c>
      <c r="I4" s="263"/>
      <c r="J4" s="704" t="s">
        <v>28</v>
      </c>
      <c r="K4" s="705"/>
      <c r="L4" s="705"/>
      <c r="M4" s="706"/>
      <c r="N4" s="584" t="s">
        <v>171</v>
      </c>
      <c r="O4" s="188"/>
      <c r="P4" s="188"/>
    </row>
    <row r="5" spans="1:28" ht="15.75" customHeight="1" thickBot="1" x14ac:dyDescent="0.25">
      <c r="A5" s="259" t="s">
        <v>4</v>
      </c>
      <c r="B5" s="260"/>
      <c r="C5" s="261"/>
      <c r="D5" s="81">
        <v>20</v>
      </c>
      <c r="H5" s="257" t="s">
        <v>29</v>
      </c>
      <c r="I5" s="258"/>
      <c r="J5" s="704" t="s">
        <v>30</v>
      </c>
      <c r="K5" s="705"/>
      <c r="L5" s="705"/>
      <c r="M5" s="706"/>
      <c r="N5" s="584" t="s">
        <v>209</v>
      </c>
      <c r="O5" s="188"/>
      <c r="P5" s="188"/>
      <c r="R5" s="408"/>
      <c r="S5" s="408"/>
      <c r="T5" s="408"/>
    </row>
    <row r="6" spans="1:28" ht="15" thickBot="1" x14ac:dyDescent="0.25">
      <c r="A6" s="256"/>
      <c r="B6" s="254"/>
      <c r="C6" s="255" t="s">
        <v>33</v>
      </c>
      <c r="D6" s="187">
        <f>((D3+D4)/2)-D5</f>
        <v>50</v>
      </c>
    </row>
    <row r="7" spans="1:28" ht="15" thickBot="1" x14ac:dyDescent="0.25">
      <c r="A7" s="189"/>
      <c r="B7" s="190"/>
      <c r="C7" s="189"/>
      <c r="D7" s="191"/>
      <c r="H7" s="405"/>
      <c r="I7" s="263"/>
      <c r="J7" s="377"/>
      <c r="K7" s="409"/>
      <c r="L7" s="409"/>
      <c r="M7" s="409"/>
      <c r="N7" s="275"/>
    </row>
    <row r="8" spans="1:28" ht="15" thickBot="1" x14ac:dyDescent="0.25">
      <c r="A8" s="253" t="s">
        <v>25</v>
      </c>
      <c r="B8" s="254"/>
      <c r="C8" s="255"/>
      <c r="D8" s="81">
        <v>1000</v>
      </c>
      <c r="H8" s="405"/>
      <c r="I8" s="263"/>
      <c r="J8" s="377"/>
      <c r="K8" s="408"/>
      <c r="L8" s="408"/>
      <c r="M8" s="408"/>
      <c r="N8" s="275"/>
    </row>
    <row r="9" spans="1:28" x14ac:dyDescent="0.2">
      <c r="A9" s="189"/>
      <c r="B9" s="190"/>
      <c r="C9" s="189"/>
      <c r="D9" s="191"/>
      <c r="H9" s="275"/>
      <c r="I9" s="275"/>
      <c r="J9" s="275"/>
      <c r="K9" s="275"/>
      <c r="L9" s="275"/>
      <c r="M9" s="275"/>
      <c r="N9" s="275"/>
    </row>
    <row r="10" spans="1:28" ht="15" thickBot="1" x14ac:dyDescent="0.25">
      <c r="H10" s="310"/>
      <c r="I10" s="310"/>
      <c r="J10" s="310"/>
    </row>
    <row r="11" spans="1:28" ht="43.5" thickBot="1" x14ac:dyDescent="0.25">
      <c r="A11" s="309" t="s">
        <v>19</v>
      </c>
      <c r="B11" s="309" t="s">
        <v>61</v>
      </c>
      <c r="C11" s="309" t="s">
        <v>38</v>
      </c>
      <c r="D11" s="309" t="s">
        <v>35</v>
      </c>
      <c r="E11" s="310"/>
      <c r="F11" s="310"/>
      <c r="G11" s="310"/>
      <c r="H11" s="310"/>
      <c r="I11" s="310"/>
      <c r="AB11" s="168"/>
    </row>
    <row r="12" spans="1:28" x14ac:dyDescent="0.2">
      <c r="A12" s="216">
        <v>800</v>
      </c>
      <c r="B12" s="217">
        <v>500</v>
      </c>
      <c r="C12" s="204">
        <v>1.21</v>
      </c>
      <c r="D12" s="184">
        <f>(($D$6/50)^$C12)*Outputs!D205</f>
        <v>434</v>
      </c>
      <c r="E12" s="304"/>
      <c r="F12" s="304"/>
      <c r="G12" s="304"/>
      <c r="H12" s="304"/>
      <c r="I12" s="304"/>
      <c r="W12" s="168"/>
      <c r="X12" s="168"/>
      <c r="Y12" s="168"/>
      <c r="Z12" s="168"/>
      <c r="AA12" s="168"/>
      <c r="AB12" s="168"/>
    </row>
    <row r="13" spans="1:28" x14ac:dyDescent="0.2">
      <c r="A13" s="231">
        <v>800</v>
      </c>
      <c r="B13" s="232">
        <v>600</v>
      </c>
      <c r="C13" s="233">
        <v>1.2</v>
      </c>
      <c r="D13" s="184">
        <f>(($D$6/50)^$C13)*Outputs!D206</f>
        <v>504</v>
      </c>
      <c r="E13" s="304"/>
      <c r="F13" s="304"/>
      <c r="G13" s="304"/>
      <c r="H13" s="304"/>
      <c r="I13" s="304"/>
      <c r="W13" s="168"/>
      <c r="X13" s="168"/>
      <c r="Y13" s="168"/>
      <c r="Z13" s="168"/>
      <c r="AA13" s="168"/>
      <c r="AB13" s="168"/>
    </row>
    <row r="14" spans="1:28" x14ac:dyDescent="0.2">
      <c r="A14" s="231">
        <v>800</v>
      </c>
      <c r="B14" s="232">
        <v>750</v>
      </c>
      <c r="C14" s="233">
        <v>1.18</v>
      </c>
      <c r="D14" s="184">
        <f>(($D$6/50)^$C14)*Outputs!D207</f>
        <v>609</v>
      </c>
      <c r="E14" s="304"/>
      <c r="F14" s="304"/>
      <c r="G14" s="304"/>
      <c r="H14" s="304"/>
      <c r="I14" s="304"/>
      <c r="W14" s="168"/>
      <c r="X14" s="168"/>
      <c r="Y14" s="168"/>
      <c r="Z14" s="168"/>
      <c r="AA14" s="168"/>
      <c r="AB14" s="168"/>
    </row>
    <row r="15" spans="1:28" x14ac:dyDescent="0.2">
      <c r="A15" s="231">
        <v>1200</v>
      </c>
      <c r="B15" s="232">
        <v>500</v>
      </c>
      <c r="C15" s="233">
        <v>1.22</v>
      </c>
      <c r="D15" s="184">
        <f>(($D$6/50)^$C15)*Outputs!D208</f>
        <v>628</v>
      </c>
      <c r="E15" s="304"/>
      <c r="F15" s="304"/>
      <c r="G15" s="304"/>
      <c r="H15" s="304"/>
      <c r="I15" s="304"/>
      <c r="W15" s="168"/>
      <c r="X15" s="168"/>
      <c r="Y15" s="168"/>
      <c r="Z15" s="168"/>
      <c r="AA15" s="168"/>
      <c r="AB15" s="168"/>
    </row>
    <row r="16" spans="1:28" x14ac:dyDescent="0.2">
      <c r="A16" s="231">
        <v>1200</v>
      </c>
      <c r="B16" s="232">
        <v>600</v>
      </c>
      <c r="C16" s="233">
        <v>1.2</v>
      </c>
      <c r="D16" s="184">
        <f>(($D$6/50)^$C16)*Outputs!D209</f>
        <v>733</v>
      </c>
      <c r="E16" s="304"/>
      <c r="F16" s="304"/>
      <c r="G16" s="304"/>
      <c r="H16" s="304"/>
      <c r="I16" s="304"/>
      <c r="W16" s="168"/>
      <c r="X16" s="168"/>
      <c r="Y16" s="168"/>
      <c r="Z16" s="168"/>
      <c r="AA16" s="168"/>
      <c r="AB16" s="168"/>
    </row>
    <row r="17" spans="1:28" x14ac:dyDescent="0.2">
      <c r="A17" s="231">
        <v>1200</v>
      </c>
      <c r="B17" s="232">
        <v>750</v>
      </c>
      <c r="C17" s="233">
        <v>1.19</v>
      </c>
      <c r="D17" s="184">
        <f>(($D$6/50)^$C17)*Outputs!D210</f>
        <v>890</v>
      </c>
      <c r="E17" s="304"/>
      <c r="F17" s="304"/>
      <c r="G17" s="304"/>
      <c r="H17" s="304"/>
      <c r="I17" s="304"/>
      <c r="W17" s="168"/>
      <c r="X17" s="168"/>
      <c r="Y17" s="168"/>
      <c r="Z17" s="168"/>
      <c r="AA17" s="168"/>
      <c r="AB17" s="168"/>
    </row>
    <row r="18" spans="1:28" x14ac:dyDescent="0.2">
      <c r="A18" s="231">
        <v>1800</v>
      </c>
      <c r="B18" s="232">
        <v>500</v>
      </c>
      <c r="C18" s="233">
        <v>1.24</v>
      </c>
      <c r="D18" s="184">
        <f>(($D$6/50)^$C18)*Outputs!D211</f>
        <v>1005</v>
      </c>
      <c r="E18" s="304"/>
      <c r="F18" s="304"/>
      <c r="G18" s="304"/>
      <c r="H18" s="304"/>
      <c r="I18" s="304"/>
      <c r="W18" s="168"/>
      <c r="X18" s="168"/>
      <c r="Y18" s="168"/>
      <c r="Z18" s="168"/>
      <c r="AA18" s="168"/>
      <c r="AB18" s="168"/>
    </row>
    <row r="19" spans="1:28" x14ac:dyDescent="0.2">
      <c r="A19" s="231">
        <v>1800</v>
      </c>
      <c r="B19" s="232">
        <v>600</v>
      </c>
      <c r="C19" s="233">
        <v>1.22</v>
      </c>
      <c r="D19" s="184">
        <f>(($D$6/50)^$C19)*Outputs!D212</f>
        <v>1172</v>
      </c>
      <c r="E19" s="304"/>
      <c r="F19" s="304"/>
      <c r="G19" s="304"/>
      <c r="H19" s="304"/>
      <c r="I19" s="304"/>
      <c r="W19" s="168"/>
      <c r="X19" s="168"/>
      <c r="Y19" s="168"/>
      <c r="Z19" s="168"/>
      <c r="AA19" s="168"/>
      <c r="AB19" s="168"/>
    </row>
    <row r="20" spans="1:28" ht="15" thickBot="1" x14ac:dyDescent="0.25">
      <c r="A20" s="245">
        <v>1800</v>
      </c>
      <c r="B20" s="246">
        <v>750</v>
      </c>
      <c r="C20" s="247">
        <v>1.2</v>
      </c>
      <c r="D20" s="186">
        <f>(($D$6/50)^$C20)*Outputs!D213</f>
        <v>1423</v>
      </c>
      <c r="AB20" s="168"/>
    </row>
  </sheetData>
  <sheetProtection algorithmName="SHA-512" hashValue="AP2LZZ42GDaRFOC2LER6RUzBxLZ2l8L888WO+x+4y2aTbsab691uqpGLprCkjmIvXJNr+B4SOsYeCVYXgqKxqw==" saltValue="ULPBOQVdgwb1B/rdbX/3dQ==" spinCount="100000" sheet="1" objects="1" scenarios="1"/>
  <mergeCells count="3">
    <mergeCell ref="J3:M3"/>
    <mergeCell ref="J4:M4"/>
    <mergeCell ref="J5:M5"/>
  </mergeCells>
  <conditionalFormatting sqref="D12:D20">
    <cfRule type="cellIs" dxfId="20" priority="6" operator="greaterThanOrEqual">
      <formula>$D$8</formula>
    </cfRule>
  </conditionalFormatting>
  <conditionalFormatting sqref="E12:I19">
    <cfRule type="cellIs" dxfId="19" priority="7" operator="greaterThanOrEqual">
      <formula>$D$8</formula>
    </cfRule>
  </conditionalFormatting>
  <dataValidations count="2">
    <dataValidation type="custom" allowBlank="1" showInputMessage="1" showErrorMessage="1" errorTitle="Return Cannot Exceed Flow" error="Return Temp can not be higher than Flow Temp" sqref="D4" xr:uid="{9BAEFCD5-1A50-41F0-92E8-FE6243741B0B}">
      <formula1>D4&lt;D3</formula1>
    </dataValidation>
    <dataValidation type="custom" allowBlank="1" showInputMessage="1" showErrorMessage="1" errorTitle="Error" error="Flow Temp Too High" sqref="D3" xr:uid="{22971766-F4C2-44A4-AA8C-0F108CB32329}">
      <formula1>D3&lt;100.1</formula1>
    </dataValidation>
  </dataValidations>
  <hyperlinks>
    <hyperlink ref="J4" r:id="rId1" xr:uid="{324B5F13-3D33-48EB-882F-A43765E76293}"/>
    <hyperlink ref="J5" r:id="rId2" xr:uid="{289C9A48-FEAB-4AC3-BF8E-123D4D4743ED}"/>
    <hyperlink ref="N3:P3" location="Home!A1" display="Home" xr:uid="{F9B53705-1DAC-494A-82E9-42243F0C4C8D}"/>
    <hyperlink ref="N5:P5" location="Valves!Print_Area" display="Valves" xr:uid="{50A83F39-0DA4-4241-8C1E-0BEDCBDFC389}"/>
    <hyperlink ref="N4:P4" r:id="rId3" display="Product Webpage" xr:uid="{97800020-7E7D-47E0-A689-E6F0351CE1D5}"/>
  </hyperlinks>
  <pageMargins left="0.7" right="0.7" top="0.75" bottom="0.75" header="0.3" footer="0.3"/>
  <pageSetup paperSize="9" orientation="landscape" r:id="rId4"/>
  <drawing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03871-8CA5-4294-95EC-2BBF73B7F988}">
  <sheetPr codeName="Sheet23"/>
  <dimension ref="A1:AD31"/>
  <sheetViews>
    <sheetView showGridLines="0" zoomScale="85" zoomScaleNormal="85" workbookViewId="0">
      <selection activeCell="R4" sqref="R4"/>
    </sheetView>
  </sheetViews>
  <sheetFormatPr defaultRowHeight="14.25" x14ac:dyDescent="0.2"/>
  <cols>
    <col min="1" max="1" width="9.140625" style="168"/>
    <col min="2" max="2" width="9.85546875" style="168" customWidth="1"/>
    <col min="3" max="3" width="12.7109375" style="168" customWidth="1"/>
    <col min="4" max="4" width="15.7109375" style="168" customWidth="1"/>
    <col min="5" max="5" width="12.7109375" style="192" customWidth="1"/>
    <col min="6" max="6" width="15.7109375" style="192" customWidth="1"/>
    <col min="7" max="7" width="1.85546875" style="192" customWidth="1"/>
    <col min="8" max="8" width="23.7109375" style="192" bestFit="1" customWidth="1"/>
    <col min="9" max="9" width="15.140625" style="192" bestFit="1" customWidth="1"/>
    <col min="10" max="10" width="11" style="192" customWidth="1"/>
    <col min="11" max="30" width="7.28515625" style="192" customWidth="1"/>
    <col min="31" max="16384" width="9.140625" style="168"/>
  </cols>
  <sheetData>
    <row r="1" spans="1:30" ht="46.5" customHeight="1" x14ac:dyDescent="0.2">
      <c r="A1" s="265" t="s">
        <v>165</v>
      </c>
    </row>
    <row r="2" spans="1:30" ht="16.5" customHeight="1" thickBot="1" x14ac:dyDescent="0.5">
      <c r="A2" s="266"/>
    </row>
    <row r="3" spans="1:30" ht="15.75" customHeight="1" thickBot="1" x14ac:dyDescent="0.25">
      <c r="A3" s="259" t="s">
        <v>2</v>
      </c>
      <c r="B3" s="260"/>
      <c r="C3" s="261"/>
      <c r="D3" s="81">
        <v>80</v>
      </c>
      <c r="E3" s="264"/>
      <c r="I3" s="561" t="s">
        <v>244</v>
      </c>
      <c r="J3" s="405"/>
      <c r="K3" s="257" t="s">
        <v>26</v>
      </c>
      <c r="L3" s="258"/>
      <c r="M3" s="629" t="s">
        <v>27</v>
      </c>
      <c r="N3" s="630"/>
      <c r="O3" s="630"/>
      <c r="P3" s="631"/>
      <c r="Q3" s="267" t="s">
        <v>172</v>
      </c>
      <c r="R3" s="268"/>
      <c r="S3" s="269"/>
      <c r="W3" s="264"/>
      <c r="X3" s="264"/>
    </row>
    <row r="4" spans="1:30" ht="15.75" customHeight="1" thickBot="1" x14ac:dyDescent="0.25">
      <c r="A4" s="259" t="s">
        <v>3</v>
      </c>
      <c r="B4" s="260"/>
      <c r="C4" s="261"/>
      <c r="D4" s="81">
        <v>60</v>
      </c>
      <c r="G4" s="638"/>
      <c r="H4" s="635" t="s">
        <v>166</v>
      </c>
      <c r="I4" s="628" t="s">
        <v>269</v>
      </c>
      <c r="J4" s="405"/>
      <c r="K4" s="262" t="s">
        <v>31</v>
      </c>
      <c r="L4" s="263"/>
      <c r="M4" s="504" t="s">
        <v>28</v>
      </c>
      <c r="N4" s="632"/>
      <c r="O4" s="632"/>
      <c r="P4" s="633"/>
      <c r="Q4" s="584" t="s">
        <v>171</v>
      </c>
      <c r="R4" s="188"/>
      <c r="S4" s="188"/>
    </row>
    <row r="5" spans="1:30" ht="15.75" customHeight="1" thickBot="1" x14ac:dyDescent="0.25">
      <c r="A5" s="259" t="s">
        <v>4</v>
      </c>
      <c r="B5" s="260"/>
      <c r="C5" s="261"/>
      <c r="D5" s="81">
        <v>20</v>
      </c>
      <c r="G5" s="638"/>
      <c r="H5" s="636" t="s">
        <v>267</v>
      </c>
      <c r="I5" s="634" t="s">
        <v>270</v>
      </c>
      <c r="J5" s="405"/>
      <c r="K5" s="257" t="s">
        <v>29</v>
      </c>
      <c r="L5" s="258"/>
      <c r="M5" s="504" t="s">
        <v>30</v>
      </c>
      <c r="N5" s="632"/>
      <c r="O5" s="632"/>
      <c r="P5" s="633"/>
      <c r="Q5" s="584" t="s">
        <v>209</v>
      </c>
      <c r="R5" s="188"/>
      <c r="S5" s="188"/>
      <c r="T5" s="408"/>
      <c r="U5" s="408"/>
      <c r="V5" s="408"/>
    </row>
    <row r="6" spans="1:30" ht="15" thickBot="1" x14ac:dyDescent="0.25">
      <c r="A6" s="256"/>
      <c r="B6" s="254"/>
      <c r="C6" s="255" t="s">
        <v>33</v>
      </c>
      <c r="D6" s="187">
        <f>((D3+D4)/2)-D5</f>
        <v>50</v>
      </c>
      <c r="G6" s="638"/>
      <c r="H6" s="637" t="s">
        <v>268</v>
      </c>
      <c r="I6" s="628" t="s">
        <v>271</v>
      </c>
    </row>
    <row r="7" spans="1:30" ht="15" thickBot="1" x14ac:dyDescent="0.25">
      <c r="A7" s="189"/>
      <c r="B7" s="190"/>
      <c r="C7" s="189"/>
      <c r="D7" s="191"/>
      <c r="F7" s="405"/>
      <c r="I7" s="263"/>
      <c r="J7" s="263"/>
      <c r="K7" s="263"/>
      <c r="L7" s="377"/>
      <c r="M7" s="409"/>
      <c r="N7" s="409"/>
      <c r="O7" s="409"/>
    </row>
    <row r="8" spans="1:30" ht="15" thickBot="1" x14ac:dyDescent="0.25">
      <c r="A8" s="253" t="s">
        <v>25</v>
      </c>
      <c r="B8" s="254"/>
      <c r="C8" s="255"/>
      <c r="D8" s="81">
        <v>750</v>
      </c>
      <c r="F8" s="405"/>
      <c r="G8" s="263"/>
      <c r="H8" s="263"/>
      <c r="I8" s="263"/>
      <c r="J8" s="263"/>
      <c r="K8" s="263"/>
      <c r="L8" s="377"/>
      <c r="M8" s="408"/>
      <c r="N8" s="408"/>
      <c r="O8" s="408"/>
    </row>
    <row r="9" spans="1:30" x14ac:dyDescent="0.2">
      <c r="A9" s="189"/>
      <c r="B9" s="190"/>
      <c r="C9" s="189"/>
      <c r="D9" s="191"/>
    </row>
    <row r="10" spans="1:30" ht="15" thickBot="1" x14ac:dyDescent="0.25">
      <c r="A10" s="193" t="s">
        <v>166</v>
      </c>
      <c r="B10" s="190"/>
      <c r="C10" s="189"/>
      <c r="D10" s="191"/>
    </row>
    <row r="11" spans="1:30" ht="15" thickBot="1" x14ac:dyDescent="0.25">
      <c r="C11" s="410" t="s">
        <v>167</v>
      </c>
      <c r="D11" s="411"/>
      <c r="E11" s="410" t="s">
        <v>168</v>
      </c>
      <c r="F11" s="411"/>
      <c r="G11" s="310"/>
      <c r="H11" s="310"/>
      <c r="I11" s="310"/>
      <c r="J11" s="310"/>
      <c r="K11" s="310"/>
      <c r="L11" s="310"/>
    </row>
    <row r="12" spans="1:30" ht="29.25" thickBot="1" x14ac:dyDescent="0.25">
      <c r="A12" s="309" t="s">
        <v>19</v>
      </c>
      <c r="B12" s="309" t="s">
        <v>61</v>
      </c>
      <c r="C12" s="309" t="s">
        <v>38</v>
      </c>
      <c r="D12" s="309" t="s">
        <v>35</v>
      </c>
      <c r="E12" s="309" t="s">
        <v>38</v>
      </c>
      <c r="F12" s="309" t="s">
        <v>35</v>
      </c>
      <c r="G12" s="310"/>
      <c r="H12" s="310"/>
      <c r="I12" s="310"/>
      <c r="J12" s="310"/>
      <c r="K12" s="310"/>
      <c r="AD12" s="168"/>
    </row>
    <row r="13" spans="1:30" x14ac:dyDescent="0.2">
      <c r="A13" s="216">
        <v>862</v>
      </c>
      <c r="B13" s="217">
        <v>500</v>
      </c>
      <c r="C13" s="204">
        <v>1.29</v>
      </c>
      <c r="D13" s="184">
        <f>(($D$6/50)^$C13)*Outputs!D219</f>
        <v>417</v>
      </c>
      <c r="E13" s="204">
        <v>1.3</v>
      </c>
      <c r="F13" s="184">
        <f>(($D$6/50)^$E13)*Outputs!F219</f>
        <v>277</v>
      </c>
      <c r="G13" s="304"/>
      <c r="H13" s="304"/>
      <c r="I13" s="304"/>
      <c r="J13" s="304"/>
      <c r="K13" s="304"/>
      <c r="Y13" s="168"/>
      <c r="Z13" s="168"/>
      <c r="AA13" s="168"/>
      <c r="AB13" s="168"/>
      <c r="AC13" s="168"/>
      <c r="AD13" s="168"/>
    </row>
    <row r="14" spans="1:30" x14ac:dyDescent="0.2">
      <c r="A14" s="231">
        <v>862</v>
      </c>
      <c r="B14" s="232">
        <v>600</v>
      </c>
      <c r="C14" s="233">
        <v>1.28</v>
      </c>
      <c r="D14" s="184">
        <f>(($D$6/50)^$C14)*Outputs!D220</f>
        <v>487</v>
      </c>
      <c r="E14" s="233">
        <v>1.3</v>
      </c>
      <c r="F14" s="184">
        <f>(($D$6/50)^$E14)*Outputs!F220</f>
        <v>328</v>
      </c>
      <c r="G14" s="304"/>
      <c r="H14" s="304"/>
      <c r="I14" s="304"/>
      <c r="J14" s="304"/>
      <c r="K14" s="304"/>
      <c r="Y14" s="168"/>
      <c r="Z14" s="168"/>
      <c r="AA14" s="168"/>
      <c r="AB14" s="168"/>
      <c r="AC14" s="168"/>
      <c r="AD14" s="168"/>
    </row>
    <row r="15" spans="1:30" x14ac:dyDescent="0.2">
      <c r="A15" s="231">
        <v>1222</v>
      </c>
      <c r="B15" s="232">
        <v>400</v>
      </c>
      <c r="C15" s="233" t="s">
        <v>37</v>
      </c>
      <c r="D15" s="412" t="s">
        <v>37</v>
      </c>
      <c r="E15" s="233">
        <v>1.32</v>
      </c>
      <c r="F15" s="184">
        <f>(($D$6/50)^$E15)*Outputs!F221</f>
        <v>334</v>
      </c>
      <c r="G15" s="304"/>
      <c r="H15" s="304"/>
      <c r="I15" s="304"/>
      <c r="J15" s="304"/>
      <c r="K15" s="304"/>
      <c r="Y15" s="168"/>
      <c r="Z15" s="168"/>
      <c r="AA15" s="168"/>
      <c r="AB15" s="168"/>
      <c r="AC15" s="168"/>
      <c r="AD15" s="168"/>
    </row>
    <row r="16" spans="1:30" x14ac:dyDescent="0.2">
      <c r="A16" s="231">
        <v>1222</v>
      </c>
      <c r="B16" s="232">
        <v>500</v>
      </c>
      <c r="C16" s="233">
        <v>1.31</v>
      </c>
      <c r="D16" s="184">
        <f>(($D$6/50)^$C16)*Outputs!D222</f>
        <v>576</v>
      </c>
      <c r="E16" s="233">
        <v>1.31</v>
      </c>
      <c r="F16" s="184">
        <f>(($D$6/50)^$E16)*Outputs!F222</f>
        <v>395</v>
      </c>
      <c r="G16" s="304"/>
      <c r="H16" s="304"/>
      <c r="I16" s="304"/>
      <c r="J16" s="304"/>
      <c r="K16" s="304"/>
      <c r="Y16" s="168"/>
      <c r="Z16" s="168"/>
      <c r="AA16" s="168"/>
      <c r="AB16" s="168"/>
      <c r="AC16" s="168"/>
      <c r="AD16" s="168"/>
    </row>
    <row r="17" spans="1:30" x14ac:dyDescent="0.2">
      <c r="A17" s="231">
        <v>1222</v>
      </c>
      <c r="B17" s="232">
        <v>600</v>
      </c>
      <c r="C17" s="233">
        <v>1.28</v>
      </c>
      <c r="D17" s="184">
        <f>(($D$6/50)^$C17)*Outputs!D223</f>
        <v>676</v>
      </c>
      <c r="E17" s="233">
        <v>1.29</v>
      </c>
      <c r="F17" s="184">
        <f>(($D$6/50)^$E17)*Outputs!F223</f>
        <v>467</v>
      </c>
      <c r="G17" s="304"/>
      <c r="H17" s="304"/>
      <c r="I17" s="304"/>
      <c r="J17" s="304"/>
      <c r="K17" s="304"/>
      <c r="Y17" s="168"/>
      <c r="Z17" s="168"/>
      <c r="AA17" s="168"/>
      <c r="AB17" s="168"/>
      <c r="AC17" s="168"/>
      <c r="AD17" s="168"/>
    </row>
    <row r="18" spans="1:30" x14ac:dyDescent="0.2">
      <c r="A18" s="231">
        <v>1807</v>
      </c>
      <c r="B18" s="232">
        <v>400</v>
      </c>
      <c r="C18" s="233" t="s">
        <v>37</v>
      </c>
      <c r="D18" s="412" t="s">
        <v>37</v>
      </c>
      <c r="E18" s="233">
        <v>1.32</v>
      </c>
      <c r="F18" s="184">
        <f>(($D$6/50)^$E18)*Outputs!F224</f>
        <v>507</v>
      </c>
      <c r="G18" s="304"/>
      <c r="H18" s="304"/>
      <c r="I18" s="304"/>
      <c r="J18" s="304"/>
      <c r="K18" s="304"/>
      <c r="Y18" s="168"/>
      <c r="Z18" s="168"/>
      <c r="AA18" s="168"/>
      <c r="AB18" s="168"/>
      <c r="AC18" s="168"/>
      <c r="AD18" s="168"/>
    </row>
    <row r="19" spans="1:30" x14ac:dyDescent="0.2">
      <c r="A19" s="231">
        <v>1807</v>
      </c>
      <c r="B19" s="232">
        <v>500</v>
      </c>
      <c r="C19" s="233">
        <v>1.29</v>
      </c>
      <c r="D19" s="184">
        <f>(($D$6/50)^$C19)*Outputs!D225</f>
        <v>866</v>
      </c>
      <c r="E19" s="233">
        <v>1.33</v>
      </c>
      <c r="F19" s="184">
        <f>(($D$6/50)^$E19)*Outputs!F225</f>
        <v>598</v>
      </c>
      <c r="G19" s="304"/>
      <c r="H19" s="304"/>
      <c r="I19" s="304"/>
      <c r="J19" s="304"/>
      <c r="K19" s="304"/>
      <c r="Y19" s="168"/>
      <c r="Z19" s="168"/>
      <c r="AA19" s="168"/>
      <c r="AB19" s="168"/>
      <c r="AC19" s="168"/>
      <c r="AD19" s="168"/>
    </row>
    <row r="20" spans="1:30" ht="15" thickBot="1" x14ac:dyDescent="0.25">
      <c r="A20" s="245">
        <v>1807</v>
      </c>
      <c r="B20" s="246">
        <v>600</v>
      </c>
      <c r="C20" s="247">
        <v>1.28</v>
      </c>
      <c r="D20" s="186">
        <f>(($D$6/50)^$C20)*Outputs!D226</f>
        <v>1014</v>
      </c>
      <c r="E20" s="247">
        <v>1.35</v>
      </c>
      <c r="F20" s="186">
        <f>(($D$6/50)^$E20)*Outputs!F226</f>
        <v>705</v>
      </c>
      <c r="G20" s="304"/>
      <c r="H20" s="304"/>
      <c r="I20" s="304"/>
      <c r="J20" s="304"/>
      <c r="K20" s="304"/>
      <c r="Y20" s="168"/>
      <c r="Z20" s="168"/>
      <c r="AA20" s="168"/>
      <c r="AB20" s="168"/>
      <c r="AC20" s="168"/>
      <c r="AD20" s="168"/>
    </row>
    <row r="21" spans="1:30" x14ac:dyDescent="0.2">
      <c r="AD21" s="168"/>
    </row>
    <row r="23" spans="1:30" ht="15" thickBot="1" x14ac:dyDescent="0.25">
      <c r="A23" s="193" t="s">
        <v>198</v>
      </c>
      <c r="B23" s="190"/>
      <c r="C23" s="189"/>
      <c r="D23" s="191"/>
    </row>
    <row r="24" spans="1:30" ht="15" thickBot="1" x14ac:dyDescent="0.25">
      <c r="C24" s="410" t="s">
        <v>167</v>
      </c>
      <c r="D24" s="411"/>
      <c r="E24" s="410" t="s">
        <v>168</v>
      </c>
      <c r="F24" s="411"/>
    </row>
    <row r="25" spans="1:30" ht="29.25" thickBot="1" x14ac:dyDescent="0.25">
      <c r="A25" s="309" t="s">
        <v>19</v>
      </c>
      <c r="B25" s="309" t="s">
        <v>61</v>
      </c>
      <c r="C25" s="309" t="s">
        <v>38</v>
      </c>
      <c r="D25" s="309" t="s">
        <v>35</v>
      </c>
      <c r="E25" s="309" t="s">
        <v>38</v>
      </c>
      <c r="F25" s="309" t="s">
        <v>35</v>
      </c>
    </row>
    <row r="26" spans="1:30" x14ac:dyDescent="0.2">
      <c r="A26" s="216">
        <v>862</v>
      </c>
      <c r="B26" s="217">
        <v>500</v>
      </c>
      <c r="C26" s="204">
        <v>1.29</v>
      </c>
      <c r="D26" s="184">
        <f>(($D$6/50)^$C26)*Outputs!D232</f>
        <v>417</v>
      </c>
      <c r="E26" s="204">
        <v>1.3</v>
      </c>
      <c r="F26" s="218">
        <f>(($D$6/50)^$E26)*Outputs!F232</f>
        <v>277</v>
      </c>
    </row>
    <row r="27" spans="1:30" x14ac:dyDescent="0.2">
      <c r="A27" s="231">
        <v>862</v>
      </c>
      <c r="B27" s="232">
        <v>600</v>
      </c>
      <c r="C27" s="233">
        <v>1.28</v>
      </c>
      <c r="D27" s="184">
        <f>(($D$6/50)^$C27)*Outputs!D233</f>
        <v>487</v>
      </c>
      <c r="E27" s="233">
        <v>1.3</v>
      </c>
      <c r="F27" s="184">
        <f>(($D$6/50)^$E27)*Outputs!F233</f>
        <v>328</v>
      </c>
    </row>
    <row r="28" spans="1:30" x14ac:dyDescent="0.2">
      <c r="A28" s="231">
        <v>1222</v>
      </c>
      <c r="B28" s="232">
        <v>500</v>
      </c>
      <c r="C28" s="233">
        <v>1.31</v>
      </c>
      <c r="D28" s="184">
        <f>(($D$6/50)^$C28)*Outputs!D234</f>
        <v>576</v>
      </c>
      <c r="E28" s="233">
        <v>1.31</v>
      </c>
      <c r="F28" s="184">
        <f>(($D$6/50)^$E28)*Outputs!F234</f>
        <v>395</v>
      </c>
    </row>
    <row r="29" spans="1:30" x14ac:dyDescent="0.2">
      <c r="A29" s="231">
        <v>1222</v>
      </c>
      <c r="B29" s="232">
        <v>600</v>
      </c>
      <c r="C29" s="233">
        <v>1.28</v>
      </c>
      <c r="D29" s="184">
        <f>(($D$6/50)^$C29)*Outputs!D235</f>
        <v>676</v>
      </c>
      <c r="E29" s="233">
        <v>1.29</v>
      </c>
      <c r="F29" s="184">
        <f>(($D$6/50)^$E29)*Outputs!F235</f>
        <v>467</v>
      </c>
    </row>
    <row r="30" spans="1:30" x14ac:dyDescent="0.2">
      <c r="A30" s="231">
        <v>1807</v>
      </c>
      <c r="B30" s="232">
        <v>500</v>
      </c>
      <c r="C30" s="233">
        <v>1.29</v>
      </c>
      <c r="D30" s="184">
        <f>(($D$6/50)^$C30)*Outputs!D236</f>
        <v>866</v>
      </c>
      <c r="E30" s="233">
        <v>1.33</v>
      </c>
      <c r="F30" s="184">
        <f>(($D$6/50)^$E30)*Outputs!F236</f>
        <v>598</v>
      </c>
    </row>
    <row r="31" spans="1:30" ht="15" thickBot="1" x14ac:dyDescent="0.25">
      <c r="A31" s="245">
        <v>1807</v>
      </c>
      <c r="B31" s="246">
        <v>600</v>
      </c>
      <c r="C31" s="247">
        <v>1.28</v>
      </c>
      <c r="D31" s="186">
        <f>(($D$6/50)^$C31)*Outputs!D237</f>
        <v>1014</v>
      </c>
      <c r="E31" s="247">
        <v>1.35</v>
      </c>
      <c r="F31" s="186">
        <f>(($D$6/50)^$E31)*Outputs!F237</f>
        <v>705</v>
      </c>
    </row>
  </sheetData>
  <sheetProtection algorithmName="SHA-512" hashValue="Bv7Io1h0f6h6OBsebtaPDjIDbVcOqCuYwdTrHZjvs0nc+okxbkNyvZXgPH+LeSdb9+tuIVV9eStFtHJrs6SZMg==" saltValue="a+tOZQElTPi8xUiedYIc+g==" spinCount="100000" sheet="1" objects="1" scenarios="1"/>
  <conditionalFormatting sqref="D13:D14 D16:D17 D19:D20">
    <cfRule type="cellIs" dxfId="18" priority="4" operator="greaterThanOrEqual">
      <formula>$D$8</formula>
    </cfRule>
  </conditionalFormatting>
  <conditionalFormatting sqref="D26:D31">
    <cfRule type="cellIs" dxfId="17" priority="5" operator="greaterThanOrEqual">
      <formula>$D$8</formula>
    </cfRule>
  </conditionalFormatting>
  <conditionalFormatting sqref="F26:F31">
    <cfRule type="cellIs" dxfId="16" priority="1" operator="greaterThanOrEqual">
      <formula>$D$8</formula>
    </cfRule>
  </conditionalFormatting>
  <conditionalFormatting sqref="F13:K20">
    <cfRule type="cellIs" dxfId="15" priority="2" operator="greaterThanOrEqual">
      <formula>$D$8</formula>
    </cfRule>
  </conditionalFormatting>
  <dataValidations count="2">
    <dataValidation type="custom" allowBlank="1" showInputMessage="1" showErrorMessage="1" errorTitle="Return Cannot Exceed Flow" error="Return Temp can not be higher than Flow Temp" sqref="D4" xr:uid="{545579AC-54C4-4D27-89B9-211FA484F706}">
      <formula1>D4&lt;D3</formula1>
    </dataValidation>
    <dataValidation type="custom" allowBlank="1" showInputMessage="1" showErrorMessage="1" errorTitle="Error" error="Flow Temp Too High" sqref="D3" xr:uid="{99A5D901-002E-4D6F-A977-1FB9A2CD73D1}">
      <formula1>D3&lt;100.1</formula1>
    </dataValidation>
  </dataValidations>
  <hyperlinks>
    <hyperlink ref="M4" r:id="rId1" xr:uid="{EEEF7508-B5C7-491E-8B1E-71CD9446B902}"/>
    <hyperlink ref="M5" r:id="rId2" xr:uid="{98AF9D9D-0DFE-45B5-8ABB-573ED8278FE3}"/>
    <hyperlink ref="Q3:S3" location="Home!A1" display="Home" xr:uid="{EDA2DB5D-B5F2-4E9C-9066-7A288A4F7767}"/>
    <hyperlink ref="Q5:S5" location="Valves!Print_Area" display="Valves" xr:uid="{B856F498-F252-4568-B7E8-FEF80C56E5D1}"/>
    <hyperlink ref="Q4:S4" r:id="rId3" display="Product Webpage" xr:uid="{9E1B86D5-36E2-4AB1-9EDD-6181C2B115F4}"/>
  </hyperlinks>
  <pageMargins left="0.7" right="0.7" top="0.75" bottom="0.75" header="0.3" footer="0.3"/>
  <pageSetup paperSize="9" scale="95" orientation="landscape" r:id="rId4"/>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FD00D-CB51-4D68-BBE0-6307EC758080}">
  <sheetPr codeName="Sheet24"/>
  <dimension ref="B1:V19"/>
  <sheetViews>
    <sheetView showGridLines="0" zoomScaleNormal="100" workbookViewId="0">
      <selection activeCell="D3" sqref="D3"/>
    </sheetView>
  </sheetViews>
  <sheetFormatPr defaultRowHeight="14.25" x14ac:dyDescent="0.2"/>
  <cols>
    <col min="1" max="1" width="1.5703125" style="168" customWidth="1"/>
    <col min="2" max="2" width="19.5703125" style="168" bestFit="1" customWidth="1"/>
    <col min="3" max="3" width="30.7109375" style="168" customWidth="1"/>
    <col min="4" max="4" width="30.7109375" style="192" customWidth="1"/>
    <col min="5" max="5" width="2.85546875" style="192" customWidth="1"/>
    <col min="6" max="6" width="30.7109375" style="192" customWidth="1"/>
    <col min="7" max="7" width="2.85546875" style="192" customWidth="1"/>
    <col min="8" max="9" width="30.7109375" style="192" customWidth="1"/>
    <col min="10" max="10" width="25.7109375" style="192" customWidth="1"/>
    <col min="11" max="22" width="7.28515625" style="192" customWidth="1"/>
    <col min="23" max="16384" width="9.140625" style="168"/>
  </cols>
  <sheetData>
    <row r="1" spans="2:22" ht="46.5" customHeight="1" x14ac:dyDescent="0.2">
      <c r="B1" s="265" t="s">
        <v>209</v>
      </c>
    </row>
    <row r="2" spans="2:22" ht="16.5" customHeight="1" thickBot="1" x14ac:dyDescent="0.5">
      <c r="B2" s="266"/>
    </row>
    <row r="3" spans="2:22" ht="15.75" customHeight="1" thickBot="1" x14ac:dyDescent="0.25">
      <c r="B3" s="257" t="s">
        <v>26</v>
      </c>
      <c r="C3" s="562" t="s">
        <v>27</v>
      </c>
      <c r="D3" s="451" t="s">
        <v>172</v>
      </c>
      <c r="R3" s="168"/>
      <c r="S3" s="168"/>
      <c r="T3" s="168"/>
      <c r="U3" s="168"/>
      <c r="V3" s="168"/>
    </row>
    <row r="4" spans="2:22" ht="15.75" customHeight="1" thickBot="1" x14ac:dyDescent="0.25">
      <c r="B4" s="262" t="s">
        <v>31</v>
      </c>
      <c r="C4" s="563" t="s">
        <v>28</v>
      </c>
      <c r="Q4" s="168"/>
      <c r="R4" s="168"/>
      <c r="S4" s="168"/>
      <c r="T4" s="168"/>
      <c r="U4" s="168"/>
      <c r="V4" s="168"/>
    </row>
    <row r="5" spans="2:22" ht="15.75" customHeight="1" thickBot="1" x14ac:dyDescent="0.25">
      <c r="B5" s="257" t="s">
        <v>29</v>
      </c>
      <c r="C5" s="563" t="s">
        <v>30</v>
      </c>
      <c r="I5" s="408"/>
      <c r="Q5" s="168"/>
      <c r="R5" s="168"/>
      <c r="S5" s="168"/>
      <c r="T5" s="168"/>
      <c r="U5" s="168"/>
      <c r="V5" s="168"/>
    </row>
    <row r="6" spans="2:22" ht="15.75" customHeight="1" x14ac:dyDescent="0.2">
      <c r="B6" s="405"/>
      <c r="C6" s="579"/>
      <c r="I6" s="580"/>
      <c r="R6" s="168"/>
      <c r="S6" s="168"/>
      <c r="T6" s="168"/>
      <c r="U6" s="168"/>
      <c r="V6" s="168"/>
    </row>
    <row r="7" spans="2:22" ht="15" thickBot="1" x14ac:dyDescent="0.25">
      <c r="B7" s="192"/>
      <c r="C7" s="192"/>
      <c r="R7" s="168"/>
      <c r="S7" s="168"/>
      <c r="T7" s="168"/>
      <c r="U7" s="168"/>
      <c r="V7" s="168"/>
    </row>
    <row r="8" spans="2:22" ht="15.75" customHeight="1" thickBot="1" x14ac:dyDescent="0.25">
      <c r="B8" s="192"/>
      <c r="C8" s="710" t="s">
        <v>224</v>
      </c>
      <c r="D8" s="711"/>
      <c r="F8" s="564" t="s">
        <v>234</v>
      </c>
      <c r="H8" s="710" t="s">
        <v>223</v>
      </c>
      <c r="I8" s="711"/>
      <c r="R8" s="168"/>
      <c r="S8" s="168"/>
      <c r="T8" s="168"/>
      <c r="U8" s="168"/>
      <c r="V8" s="168"/>
    </row>
    <row r="9" spans="2:22" ht="15" thickBot="1" x14ac:dyDescent="0.25">
      <c r="C9" s="582" t="s">
        <v>210</v>
      </c>
      <c r="D9" s="583" t="s">
        <v>211</v>
      </c>
      <c r="F9" s="582" t="s">
        <v>211</v>
      </c>
      <c r="H9" s="582" t="s">
        <v>60</v>
      </c>
      <c r="I9" s="583" t="s">
        <v>76</v>
      </c>
      <c r="R9" s="168"/>
      <c r="S9" s="168"/>
      <c r="T9" s="168"/>
      <c r="U9" s="168"/>
      <c r="V9" s="168"/>
    </row>
    <row r="10" spans="2:22" ht="99.95" customHeight="1" thickTop="1" thickBot="1" x14ac:dyDescent="0.25">
      <c r="C10" s="565"/>
      <c r="D10" s="567"/>
      <c r="F10" s="565"/>
      <c r="H10" s="565"/>
      <c r="I10" s="567"/>
      <c r="R10" s="168"/>
      <c r="S10" s="168"/>
      <c r="T10" s="168"/>
      <c r="U10" s="168"/>
      <c r="V10" s="168"/>
    </row>
    <row r="11" spans="2:22" ht="15" thickBot="1" x14ac:dyDescent="0.25">
      <c r="C11" s="587" t="s">
        <v>212</v>
      </c>
      <c r="D11" s="588" t="s">
        <v>217</v>
      </c>
      <c r="E11" s="589"/>
      <c r="F11" s="587" t="s">
        <v>235</v>
      </c>
      <c r="G11" s="589"/>
      <c r="H11" s="587" t="s">
        <v>225</v>
      </c>
      <c r="I11" s="588" t="s">
        <v>231</v>
      </c>
    </row>
    <row r="12" spans="2:22" x14ac:dyDescent="0.2">
      <c r="B12" s="570" t="s">
        <v>213</v>
      </c>
      <c r="C12" s="573" t="s">
        <v>219</v>
      </c>
      <c r="D12" s="576" t="s">
        <v>219</v>
      </c>
      <c r="F12" s="573" t="s">
        <v>219</v>
      </c>
      <c r="H12" s="573" t="s">
        <v>232</v>
      </c>
      <c r="I12" s="573" t="s">
        <v>232</v>
      </c>
    </row>
    <row r="13" spans="2:22" x14ac:dyDescent="0.2">
      <c r="B13" s="571" t="s">
        <v>214</v>
      </c>
      <c r="C13" s="574" t="s">
        <v>220</v>
      </c>
      <c r="D13" s="577" t="s">
        <v>220</v>
      </c>
      <c r="F13" s="574" t="s">
        <v>229</v>
      </c>
      <c r="H13" s="574" t="s">
        <v>220</v>
      </c>
      <c r="I13" s="577" t="s">
        <v>229</v>
      </c>
    </row>
    <row r="14" spans="2:22" ht="15" thickBot="1" x14ac:dyDescent="0.25">
      <c r="B14" s="572" t="s">
        <v>215</v>
      </c>
      <c r="C14" s="575" t="s">
        <v>221</v>
      </c>
      <c r="D14" s="575" t="s">
        <v>221</v>
      </c>
      <c r="F14" s="575" t="s">
        <v>222</v>
      </c>
      <c r="H14" s="575" t="s">
        <v>221</v>
      </c>
      <c r="I14" s="578" t="s">
        <v>222</v>
      </c>
    </row>
    <row r="15" spans="2:22" ht="99.95" customHeight="1" thickBot="1" x14ac:dyDescent="0.25">
      <c r="B15" s="569"/>
      <c r="C15" s="566"/>
      <c r="D15" s="568"/>
      <c r="F15" s="566"/>
      <c r="H15" s="566"/>
      <c r="I15" s="568"/>
    </row>
    <row r="16" spans="2:22" ht="15" thickBot="1" x14ac:dyDescent="0.25">
      <c r="C16" s="587" t="s">
        <v>216</v>
      </c>
      <c r="D16" s="588" t="s">
        <v>218</v>
      </c>
      <c r="E16" s="589"/>
      <c r="F16" s="587" t="s">
        <v>236</v>
      </c>
      <c r="G16" s="589"/>
      <c r="H16" s="587" t="s">
        <v>226</v>
      </c>
      <c r="I16" s="588" t="s">
        <v>230</v>
      </c>
    </row>
    <row r="17" spans="2:9" x14ac:dyDescent="0.2">
      <c r="B17" s="570" t="s">
        <v>213</v>
      </c>
      <c r="C17" s="573" t="s">
        <v>219</v>
      </c>
      <c r="D17" s="573" t="s">
        <v>219</v>
      </c>
      <c r="F17" s="573" t="s">
        <v>219</v>
      </c>
      <c r="H17" s="573" t="s">
        <v>227</v>
      </c>
      <c r="I17" s="573" t="s">
        <v>233</v>
      </c>
    </row>
    <row r="18" spans="2:9" x14ac:dyDescent="0.2">
      <c r="B18" s="571" t="s">
        <v>214</v>
      </c>
      <c r="C18" s="574" t="s">
        <v>229</v>
      </c>
      <c r="D18" s="574" t="s">
        <v>229</v>
      </c>
      <c r="F18" s="574" t="s">
        <v>229</v>
      </c>
      <c r="H18" s="574" t="s">
        <v>228</v>
      </c>
      <c r="I18" s="574" t="s">
        <v>229</v>
      </c>
    </row>
    <row r="19" spans="2:9" ht="15" thickBot="1" x14ac:dyDescent="0.25">
      <c r="B19" s="572" t="s">
        <v>215</v>
      </c>
      <c r="C19" s="575" t="s">
        <v>222</v>
      </c>
      <c r="D19" s="575" t="s">
        <v>222</v>
      </c>
      <c r="F19" s="575" t="s">
        <v>222</v>
      </c>
      <c r="H19" s="575" t="s">
        <v>222</v>
      </c>
      <c r="I19" s="575" t="s">
        <v>222</v>
      </c>
    </row>
  </sheetData>
  <sheetProtection algorithmName="SHA-512" hashValue="uQwnKobR4twusVydpQJKesXOOtRqTqrsQRuAvM3LsBz7TL96RnrXmAablzOMtClhD66CDkR0QOzuIW1usjBzMQ==" saltValue="kYI0Pg+25ukyGhvkOl/7Pg==" spinCount="100000" sheet="1" objects="1" scenarios="1"/>
  <mergeCells count="2">
    <mergeCell ref="H8:I8"/>
    <mergeCell ref="C8:D8"/>
  </mergeCells>
  <hyperlinks>
    <hyperlink ref="C4" r:id="rId1" xr:uid="{9EACD22D-E603-4109-83C6-8E5846856402}"/>
    <hyperlink ref="C5" r:id="rId2" xr:uid="{FFDEA00F-26E6-49CB-868C-1A7491ED4C58}"/>
    <hyperlink ref="D3" location="Home!A1" display="Home" xr:uid="{EBCDA330-3AF0-4B8B-890E-561F9F042E49}"/>
  </hyperlinks>
  <pageMargins left="0.7" right="0.7" top="0.75" bottom="0.75" header="0.3" footer="0.3"/>
  <pageSetup paperSize="9" scale="95" orientation="landscape" r:id="rId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5AD68-12B0-417A-9379-D08E088C24D6}">
  <sheetPr codeName="Sheet12"/>
  <dimension ref="A1:AD359"/>
  <sheetViews>
    <sheetView topLeftCell="A95" zoomScale="70" zoomScaleNormal="70" workbookViewId="0">
      <selection activeCell="E124" sqref="E124:E131"/>
    </sheetView>
  </sheetViews>
  <sheetFormatPr defaultRowHeight="15" x14ac:dyDescent="0.25"/>
  <cols>
    <col min="2" max="2" width="9.85546875" customWidth="1"/>
    <col min="3" max="3" width="11" customWidth="1"/>
    <col min="4" max="4" width="12.5703125" customWidth="1"/>
    <col min="5" max="5" width="9.85546875" style="2" customWidth="1"/>
    <col min="6" max="6" width="8.7109375" style="2" bestFit="1" customWidth="1"/>
    <col min="7" max="14" width="7.28515625" style="2" customWidth="1"/>
    <col min="17" max="17" width="7.28515625" customWidth="1"/>
  </cols>
  <sheetData>
    <row r="1" spans="1:23" s="3" customFormat="1" ht="46.5" customHeight="1" x14ac:dyDescent="0.2">
      <c r="A1" s="18" t="s">
        <v>12</v>
      </c>
      <c r="E1" s="4"/>
      <c r="F1" s="4"/>
      <c r="G1" s="4"/>
      <c r="H1" s="4"/>
      <c r="I1" s="4"/>
      <c r="J1" s="4"/>
      <c r="K1" s="4"/>
      <c r="L1" s="4"/>
      <c r="M1" s="4"/>
      <c r="N1" s="4"/>
    </row>
    <row r="2" spans="1:23" s="3" customFormat="1" ht="16.5" customHeight="1" thickBot="1" x14ac:dyDescent="0.5">
      <c r="A2" s="17"/>
      <c r="E2" s="4"/>
      <c r="F2" s="4"/>
      <c r="G2" s="4"/>
      <c r="H2" s="4"/>
      <c r="I2" s="4"/>
      <c r="J2" s="4"/>
      <c r="K2" s="4"/>
      <c r="L2" s="4"/>
      <c r="M2" s="4"/>
      <c r="N2" s="4"/>
    </row>
    <row r="3" spans="1:23" s="3" customFormat="1" thickBot="1" x14ac:dyDescent="0.25">
      <c r="A3" s="5" t="s">
        <v>2</v>
      </c>
      <c r="B3" s="6"/>
      <c r="C3" s="7"/>
      <c r="D3" s="8">
        <v>55</v>
      </c>
      <c r="E3" s="9"/>
      <c r="F3" s="9"/>
      <c r="G3" s="9"/>
      <c r="H3" s="9"/>
      <c r="I3" s="9"/>
      <c r="J3" s="9"/>
      <c r="K3" s="9"/>
      <c r="L3" s="9"/>
      <c r="M3" s="9"/>
      <c r="N3" s="9"/>
    </row>
    <row r="4" spans="1:23" s="3" customFormat="1" thickBot="1" x14ac:dyDescent="0.25">
      <c r="A4" s="5" t="s">
        <v>3</v>
      </c>
      <c r="B4" s="6"/>
      <c r="C4" s="7"/>
      <c r="D4" s="8">
        <v>45</v>
      </c>
      <c r="E4" s="4"/>
      <c r="F4" s="4"/>
      <c r="G4" s="4"/>
      <c r="H4" s="4"/>
      <c r="I4" s="4"/>
      <c r="J4" s="4"/>
      <c r="K4" s="4"/>
      <c r="L4" s="4"/>
      <c r="M4" s="4"/>
      <c r="N4" s="4"/>
    </row>
    <row r="5" spans="1:23" s="3" customFormat="1" thickBot="1" x14ac:dyDescent="0.25">
      <c r="A5" s="5" t="s">
        <v>4</v>
      </c>
      <c r="B5" s="6"/>
      <c r="C5" s="7"/>
      <c r="D5" s="8">
        <v>20</v>
      </c>
      <c r="E5" s="4"/>
      <c r="F5" s="4"/>
      <c r="G5" s="4"/>
      <c r="H5" s="4"/>
      <c r="I5" s="4"/>
      <c r="J5" s="4"/>
      <c r="K5" s="4"/>
      <c r="L5" s="4"/>
      <c r="M5" s="4"/>
      <c r="N5" s="4"/>
    </row>
    <row r="6" spans="1:23" s="3" customFormat="1" thickBot="1" x14ac:dyDescent="0.25">
      <c r="A6" s="10"/>
      <c r="B6" s="11"/>
      <c r="C6" s="12" t="s">
        <v>5</v>
      </c>
      <c r="D6" s="13">
        <f>((D3+D4)/2)-D5</f>
        <v>30</v>
      </c>
      <c r="E6" s="4"/>
      <c r="F6" s="4"/>
      <c r="G6" s="4"/>
      <c r="H6" s="4"/>
      <c r="I6" s="4"/>
      <c r="J6" s="4"/>
      <c r="K6" s="4"/>
      <c r="L6" s="4"/>
      <c r="M6" s="4"/>
      <c r="N6" s="4"/>
    </row>
    <row r="7" spans="1:23" s="3" customFormat="1" thickBot="1" x14ac:dyDescent="0.25">
      <c r="A7" s="14"/>
      <c r="B7" s="15"/>
      <c r="C7" s="14"/>
      <c r="D7" s="16"/>
      <c r="E7" s="4"/>
      <c r="F7" s="4"/>
      <c r="G7" s="4"/>
      <c r="H7" s="4"/>
      <c r="I7" s="4"/>
      <c r="J7" s="4"/>
      <c r="K7" s="4"/>
      <c r="L7" s="4"/>
      <c r="M7" s="4"/>
      <c r="N7" s="4"/>
    </row>
    <row r="8" spans="1:23" s="3" customFormat="1" thickBot="1" x14ac:dyDescent="0.25">
      <c r="A8" s="42" t="s">
        <v>11</v>
      </c>
      <c r="B8" s="11"/>
      <c r="C8" s="12"/>
      <c r="D8" s="8">
        <v>1400</v>
      </c>
      <c r="E8" s="4"/>
      <c r="F8" s="4"/>
      <c r="G8" s="4"/>
      <c r="H8" s="4"/>
      <c r="I8" s="4"/>
      <c r="J8" s="4"/>
      <c r="K8" s="4"/>
      <c r="L8" s="4"/>
      <c r="M8" s="4"/>
      <c r="N8" s="4"/>
    </row>
    <row r="9" spans="1:23" s="3" customFormat="1" thickBot="1" x14ac:dyDescent="0.25">
      <c r="A9" s="14"/>
      <c r="B9" s="15"/>
      <c r="C9" s="14"/>
      <c r="D9" s="16"/>
      <c r="E9" s="4"/>
      <c r="F9" s="4"/>
      <c r="G9" s="4"/>
      <c r="H9" s="4"/>
      <c r="I9" s="4"/>
      <c r="J9" s="4"/>
      <c r="K9" s="4"/>
      <c r="L9" s="4"/>
      <c r="M9" s="4"/>
      <c r="N9" s="4"/>
    </row>
    <row r="10" spans="1:23" s="3" customFormat="1" ht="29.25" thickBot="1" x14ac:dyDescent="0.25">
      <c r="A10" s="19" t="s">
        <v>19</v>
      </c>
      <c r="B10" s="19" t="s">
        <v>13</v>
      </c>
      <c r="C10" s="19" t="s">
        <v>18</v>
      </c>
      <c r="D10" s="44"/>
      <c r="E10" s="20" t="s">
        <v>6</v>
      </c>
      <c r="F10" s="21">
        <v>288</v>
      </c>
      <c r="G10" s="22">
        <v>360</v>
      </c>
      <c r="H10" s="22">
        <v>433</v>
      </c>
      <c r="I10" s="22">
        <v>505</v>
      </c>
      <c r="J10" s="22">
        <v>578</v>
      </c>
      <c r="K10" s="22">
        <v>650</v>
      </c>
      <c r="L10" s="22">
        <v>723</v>
      </c>
      <c r="M10" s="22">
        <v>795</v>
      </c>
      <c r="N10" s="23">
        <v>868</v>
      </c>
    </row>
    <row r="11" spans="1:23" s="3" customFormat="1" x14ac:dyDescent="0.25">
      <c r="A11" s="25">
        <v>600</v>
      </c>
      <c r="B11" s="25" t="s">
        <v>21</v>
      </c>
      <c r="C11" s="25">
        <v>1.26</v>
      </c>
      <c r="D11" s="27"/>
      <c r="E11" s="27"/>
      <c r="F11" s="32">
        <v>248</v>
      </c>
      <c r="G11" s="33">
        <v>296</v>
      </c>
      <c r="H11" s="33">
        <v>345</v>
      </c>
      <c r="I11" s="33">
        <v>393</v>
      </c>
      <c r="J11" s="33">
        <v>442</v>
      </c>
      <c r="K11" s="33">
        <v>490</v>
      </c>
      <c r="L11" s="33">
        <v>538</v>
      </c>
      <c r="M11" s="33">
        <v>586</v>
      </c>
      <c r="N11" s="34">
        <v>634</v>
      </c>
      <c r="W11"/>
    </row>
    <row r="12" spans="1:23" s="3" customFormat="1" x14ac:dyDescent="0.25">
      <c r="A12" s="26">
        <v>700</v>
      </c>
      <c r="B12" s="26" t="s">
        <v>21</v>
      </c>
      <c r="C12" s="26">
        <v>1.29</v>
      </c>
      <c r="D12" s="28"/>
      <c r="E12" s="28"/>
      <c r="F12" s="35">
        <v>277</v>
      </c>
      <c r="G12" s="31">
        <v>332</v>
      </c>
      <c r="H12" s="31">
        <v>388</v>
      </c>
      <c r="I12" s="31">
        <v>443</v>
      </c>
      <c r="J12" s="31">
        <v>498</v>
      </c>
      <c r="K12" s="31">
        <v>553</v>
      </c>
      <c r="L12" s="31">
        <v>608</v>
      </c>
      <c r="M12" s="31">
        <v>663</v>
      </c>
      <c r="N12" s="36">
        <v>722</v>
      </c>
      <c r="W12"/>
    </row>
    <row r="13" spans="1:23" s="3" customFormat="1" x14ac:dyDescent="0.25">
      <c r="A13" s="26">
        <v>800</v>
      </c>
      <c r="B13" s="26" t="s">
        <v>21</v>
      </c>
      <c r="C13" s="26">
        <v>1.31</v>
      </c>
      <c r="D13" s="28"/>
      <c r="E13" s="28"/>
      <c r="F13" s="35">
        <v>309</v>
      </c>
      <c r="G13" s="31">
        <v>372</v>
      </c>
      <c r="H13" s="31">
        <v>435</v>
      </c>
      <c r="I13" s="31">
        <v>498</v>
      </c>
      <c r="J13" s="31">
        <v>561</v>
      </c>
      <c r="K13" s="31">
        <v>623</v>
      </c>
      <c r="L13" s="31">
        <v>687</v>
      </c>
      <c r="M13" s="31">
        <v>749</v>
      </c>
      <c r="N13" s="36">
        <v>823</v>
      </c>
      <c r="W13"/>
    </row>
    <row r="14" spans="1:23" s="3" customFormat="1" x14ac:dyDescent="0.25">
      <c r="A14" s="26">
        <v>900</v>
      </c>
      <c r="B14" s="26" t="s">
        <v>21</v>
      </c>
      <c r="C14" s="26">
        <v>1.32</v>
      </c>
      <c r="D14" s="28"/>
      <c r="E14" s="28"/>
      <c r="F14" s="35">
        <v>339</v>
      </c>
      <c r="G14" s="31">
        <v>408</v>
      </c>
      <c r="H14" s="31">
        <v>488</v>
      </c>
      <c r="I14" s="31">
        <v>548</v>
      </c>
      <c r="J14" s="31">
        <v>618</v>
      </c>
      <c r="K14" s="31">
        <v>688</v>
      </c>
      <c r="L14" s="31">
        <v>759</v>
      </c>
      <c r="M14" s="31">
        <v>829</v>
      </c>
      <c r="N14" s="36">
        <v>901</v>
      </c>
      <c r="W14"/>
    </row>
    <row r="15" spans="1:23" s="3" customFormat="1" x14ac:dyDescent="0.25">
      <c r="A15" s="26">
        <v>1000</v>
      </c>
      <c r="B15" s="26" t="s">
        <v>21</v>
      </c>
      <c r="C15" s="26">
        <v>1.33</v>
      </c>
      <c r="D15" s="28"/>
      <c r="E15" s="28"/>
      <c r="F15" s="35">
        <v>371</v>
      </c>
      <c r="G15" s="31">
        <v>447</v>
      </c>
      <c r="H15" s="31">
        <v>525</v>
      </c>
      <c r="I15" s="31">
        <v>602</v>
      </c>
      <c r="J15" s="31">
        <v>680</v>
      </c>
      <c r="K15" s="31">
        <v>757</v>
      </c>
      <c r="L15" s="31">
        <v>835</v>
      </c>
      <c r="M15" s="31">
        <v>911</v>
      </c>
      <c r="N15" s="36">
        <v>981</v>
      </c>
      <c r="W15"/>
    </row>
    <row r="16" spans="1:23" s="3" customFormat="1" x14ac:dyDescent="0.25">
      <c r="A16" s="26">
        <v>1100</v>
      </c>
      <c r="B16" s="26" t="s">
        <v>21</v>
      </c>
      <c r="C16" s="26">
        <v>1.31</v>
      </c>
      <c r="D16" s="28"/>
      <c r="E16" s="28"/>
      <c r="F16" s="35">
        <v>397</v>
      </c>
      <c r="G16" s="31">
        <v>486</v>
      </c>
      <c r="H16" s="31">
        <v>575</v>
      </c>
      <c r="I16" s="31">
        <v>662</v>
      </c>
      <c r="J16" s="31">
        <v>749</v>
      </c>
      <c r="K16" s="31">
        <v>833</v>
      </c>
      <c r="L16" s="31">
        <v>918</v>
      </c>
      <c r="M16" s="31">
        <v>1001</v>
      </c>
      <c r="N16" s="36">
        <v>1101</v>
      </c>
      <c r="W16"/>
    </row>
    <row r="17" spans="1:23" s="3" customFormat="1" x14ac:dyDescent="0.25">
      <c r="A17" s="26">
        <v>1200</v>
      </c>
      <c r="B17" s="26" t="s">
        <v>21</v>
      </c>
      <c r="C17" s="26">
        <v>1.32</v>
      </c>
      <c r="D17" s="28"/>
      <c r="E17" s="28"/>
      <c r="F17" s="35">
        <v>429</v>
      </c>
      <c r="G17" s="31">
        <v>526</v>
      </c>
      <c r="H17" s="31">
        <v>623</v>
      </c>
      <c r="I17" s="31">
        <v>716</v>
      </c>
      <c r="J17" s="31">
        <v>810</v>
      </c>
      <c r="K17" s="31">
        <v>902</v>
      </c>
      <c r="L17" s="31">
        <v>993</v>
      </c>
      <c r="M17" s="31">
        <v>1083</v>
      </c>
      <c r="N17" s="36">
        <v>1173</v>
      </c>
      <c r="W17"/>
    </row>
    <row r="18" spans="1:23" s="3" customFormat="1" x14ac:dyDescent="0.25">
      <c r="A18" s="26">
        <v>1300</v>
      </c>
      <c r="B18" s="26" t="s">
        <v>21</v>
      </c>
      <c r="C18" s="26">
        <v>1.31</v>
      </c>
      <c r="D18" s="28"/>
      <c r="E18" s="28"/>
      <c r="F18" s="35">
        <v>462</v>
      </c>
      <c r="G18" s="31">
        <v>566</v>
      </c>
      <c r="H18" s="31">
        <v>670</v>
      </c>
      <c r="I18" s="31">
        <v>771</v>
      </c>
      <c r="J18" s="31">
        <v>872</v>
      </c>
      <c r="K18" s="31">
        <v>970</v>
      </c>
      <c r="L18" s="31">
        <v>1069</v>
      </c>
      <c r="M18" s="31">
        <v>1165</v>
      </c>
      <c r="N18" s="36">
        <v>1278</v>
      </c>
      <c r="W18"/>
    </row>
    <row r="19" spans="1:23" s="3" customFormat="1" x14ac:dyDescent="0.25">
      <c r="A19" s="26">
        <v>1400</v>
      </c>
      <c r="B19" s="26" t="s">
        <v>21</v>
      </c>
      <c r="C19" s="26">
        <v>1.31</v>
      </c>
      <c r="D19" s="28"/>
      <c r="E19" s="28"/>
      <c r="F19" s="35">
        <v>494</v>
      </c>
      <c r="G19" s="31">
        <v>606</v>
      </c>
      <c r="H19" s="31">
        <v>717</v>
      </c>
      <c r="I19" s="31">
        <v>825</v>
      </c>
      <c r="J19" s="31">
        <v>933</v>
      </c>
      <c r="K19" s="31">
        <v>1038</v>
      </c>
      <c r="L19" s="31">
        <v>1144</v>
      </c>
      <c r="M19" s="31">
        <v>1247</v>
      </c>
      <c r="N19" s="36">
        <v>1366</v>
      </c>
      <c r="W19"/>
    </row>
    <row r="20" spans="1:23" s="3" customFormat="1" x14ac:dyDescent="0.25">
      <c r="A20" s="26">
        <v>1500</v>
      </c>
      <c r="B20" s="26" t="s">
        <v>21</v>
      </c>
      <c r="C20" s="26">
        <v>1.31</v>
      </c>
      <c r="D20" s="28"/>
      <c r="E20" s="28"/>
      <c r="F20" s="35">
        <v>527</v>
      </c>
      <c r="G20" s="31">
        <v>646</v>
      </c>
      <c r="H20" s="31">
        <v>764</v>
      </c>
      <c r="I20" s="31">
        <v>879</v>
      </c>
      <c r="J20" s="31">
        <v>994</v>
      </c>
      <c r="K20" s="31">
        <v>1106</v>
      </c>
      <c r="L20" s="31">
        <v>1219</v>
      </c>
      <c r="M20" s="31">
        <v>1329</v>
      </c>
      <c r="N20" s="36">
        <v>1454</v>
      </c>
      <c r="W20"/>
    </row>
    <row r="21" spans="1:23" s="3" customFormat="1" ht="14.25" x14ac:dyDescent="0.2">
      <c r="A21" s="26">
        <v>1600</v>
      </c>
      <c r="B21" s="26" t="s">
        <v>21</v>
      </c>
      <c r="C21" s="26">
        <v>1.32</v>
      </c>
      <c r="D21" s="28"/>
      <c r="E21" s="28"/>
      <c r="F21" s="35">
        <v>559</v>
      </c>
      <c r="G21" s="31">
        <v>686</v>
      </c>
      <c r="H21" s="31">
        <v>811</v>
      </c>
      <c r="I21" s="31">
        <v>933</v>
      </c>
      <c r="J21" s="31">
        <v>1056</v>
      </c>
      <c r="K21" s="31">
        <v>1175</v>
      </c>
      <c r="L21" s="31">
        <v>1294</v>
      </c>
      <c r="M21" s="31">
        <v>1411</v>
      </c>
      <c r="N21" s="36">
        <v>1541</v>
      </c>
    </row>
    <row r="22" spans="1:23" s="3" customFormat="1" ht="14.25" x14ac:dyDescent="0.2">
      <c r="A22" s="26">
        <v>1700</v>
      </c>
      <c r="B22" s="26" t="s">
        <v>21</v>
      </c>
      <c r="C22" s="26">
        <v>1.32</v>
      </c>
      <c r="D22" s="28"/>
      <c r="E22" s="28"/>
      <c r="F22" s="35">
        <v>592</v>
      </c>
      <c r="G22" s="31">
        <v>725</v>
      </c>
      <c r="H22" s="31">
        <v>858</v>
      </c>
      <c r="I22" s="31">
        <v>988</v>
      </c>
      <c r="J22" s="31">
        <v>1117</v>
      </c>
      <c r="K22" s="31">
        <v>1243</v>
      </c>
      <c r="L22" s="31">
        <v>1370</v>
      </c>
      <c r="M22" s="31">
        <v>1493</v>
      </c>
      <c r="N22" s="36">
        <v>1629</v>
      </c>
    </row>
    <row r="23" spans="1:23" s="3" customFormat="1" ht="14.25" x14ac:dyDescent="0.2">
      <c r="A23" s="26">
        <v>1800</v>
      </c>
      <c r="B23" s="26" t="s">
        <v>21</v>
      </c>
      <c r="C23" s="26">
        <v>1.32</v>
      </c>
      <c r="D23" s="28"/>
      <c r="E23" s="28"/>
      <c r="F23" s="35">
        <v>625</v>
      </c>
      <c r="G23" s="31">
        <v>765</v>
      </c>
      <c r="H23" s="31">
        <v>906</v>
      </c>
      <c r="I23" s="31">
        <v>1042</v>
      </c>
      <c r="J23" s="31">
        <v>1178</v>
      </c>
      <c r="K23" s="31">
        <v>1311</v>
      </c>
      <c r="L23" s="31">
        <v>1445</v>
      </c>
      <c r="M23" s="31">
        <v>1576</v>
      </c>
      <c r="N23" s="36">
        <v>1716</v>
      </c>
    </row>
    <row r="24" spans="1:23" s="3" customFormat="1" ht="14.25" x14ac:dyDescent="0.2">
      <c r="A24" s="26">
        <v>1900</v>
      </c>
      <c r="B24" s="26" t="s">
        <v>21</v>
      </c>
      <c r="C24" s="26">
        <v>1.32</v>
      </c>
      <c r="D24" s="28"/>
      <c r="E24" s="28"/>
      <c r="F24" s="35">
        <v>657</v>
      </c>
      <c r="G24" s="31">
        <v>805</v>
      </c>
      <c r="H24" s="31">
        <v>953</v>
      </c>
      <c r="I24" s="31">
        <v>1096</v>
      </c>
      <c r="J24" s="31">
        <v>1240</v>
      </c>
      <c r="K24" s="31">
        <v>1380</v>
      </c>
      <c r="L24" s="31">
        <v>1521</v>
      </c>
      <c r="M24" s="31">
        <v>1658</v>
      </c>
      <c r="N24" s="36">
        <v>1808</v>
      </c>
    </row>
    <row r="25" spans="1:23" s="3" customFormat="1" ht="14.25" x14ac:dyDescent="0.2">
      <c r="A25" s="26">
        <v>2000</v>
      </c>
      <c r="B25" s="26" t="s">
        <v>21</v>
      </c>
      <c r="C25" s="26">
        <v>1.32</v>
      </c>
      <c r="D25" s="28"/>
      <c r="E25" s="28"/>
      <c r="F25" s="35">
        <v>690</v>
      </c>
      <c r="G25" s="31">
        <v>845</v>
      </c>
      <c r="H25" s="31">
        <v>1000</v>
      </c>
      <c r="I25" s="31">
        <v>1151</v>
      </c>
      <c r="J25" s="31">
        <v>1302</v>
      </c>
      <c r="K25" s="31">
        <v>1449</v>
      </c>
      <c r="L25" s="31">
        <v>1596</v>
      </c>
      <c r="M25" s="31">
        <v>1740</v>
      </c>
      <c r="N25" s="36">
        <v>1890</v>
      </c>
    </row>
    <row r="26" spans="1:23" s="3" customFormat="1" ht="14.25" x14ac:dyDescent="0.2">
      <c r="A26" s="26">
        <v>2100</v>
      </c>
      <c r="B26" s="26" t="s">
        <v>21</v>
      </c>
      <c r="C26" s="26">
        <v>1.31</v>
      </c>
      <c r="D26" s="28"/>
      <c r="E26" s="28"/>
      <c r="F26" s="35">
        <v>723</v>
      </c>
      <c r="G26" s="31">
        <v>886</v>
      </c>
      <c r="H26" s="31">
        <v>1048</v>
      </c>
      <c r="I26" s="31">
        <v>1206</v>
      </c>
      <c r="J26" s="31">
        <v>1363</v>
      </c>
      <c r="K26" s="31">
        <v>1517</v>
      </c>
      <c r="L26" s="31">
        <v>1672</v>
      </c>
      <c r="M26" s="31">
        <v>1823</v>
      </c>
      <c r="N26" s="36">
        <v>1991</v>
      </c>
    </row>
    <row r="27" spans="1:23" s="3" customFormat="1" ht="14.25" x14ac:dyDescent="0.2">
      <c r="A27" s="26">
        <v>2200</v>
      </c>
      <c r="B27" s="26" t="s">
        <v>21</v>
      </c>
      <c r="C27" s="26">
        <v>1.31</v>
      </c>
      <c r="D27" s="28"/>
      <c r="E27" s="28"/>
      <c r="F27" s="35">
        <v>755</v>
      </c>
      <c r="G27" s="31">
        <v>926</v>
      </c>
      <c r="H27" s="31">
        <v>1096</v>
      </c>
      <c r="I27" s="31">
        <v>1260</v>
      </c>
      <c r="J27" s="31">
        <v>1426</v>
      </c>
      <c r="K27" s="31">
        <v>1586</v>
      </c>
      <c r="L27" s="31">
        <v>1748</v>
      </c>
      <c r="M27" s="31">
        <v>1906</v>
      </c>
      <c r="N27" s="36">
        <v>2084</v>
      </c>
    </row>
    <row r="28" spans="1:23" s="3" customFormat="1" ht="14.25" x14ac:dyDescent="0.2">
      <c r="A28" s="26">
        <v>2300</v>
      </c>
      <c r="B28" s="26" t="s">
        <v>21</v>
      </c>
      <c r="C28" s="26">
        <v>1.31</v>
      </c>
      <c r="D28" s="28"/>
      <c r="E28" s="28"/>
      <c r="F28" s="35">
        <v>788</v>
      </c>
      <c r="G28" s="31">
        <v>966</v>
      </c>
      <c r="H28" s="31">
        <v>1143</v>
      </c>
      <c r="I28" s="31">
        <v>1315</v>
      </c>
      <c r="J28" s="31">
        <v>1488</v>
      </c>
      <c r="K28" s="31">
        <v>1656</v>
      </c>
      <c r="L28" s="31">
        <v>1824</v>
      </c>
      <c r="M28" s="31">
        <v>1989</v>
      </c>
      <c r="N28" s="36">
        <v>2153</v>
      </c>
    </row>
    <row r="29" spans="1:23" s="3" customFormat="1" ht="14.25" x14ac:dyDescent="0.2">
      <c r="A29" s="26">
        <v>2400</v>
      </c>
      <c r="B29" s="26" t="s">
        <v>21</v>
      </c>
      <c r="C29" s="26">
        <v>1.31</v>
      </c>
      <c r="D29" s="28"/>
      <c r="E29" s="28"/>
      <c r="F29" s="35">
        <v>822</v>
      </c>
      <c r="G29" s="31">
        <v>1007</v>
      </c>
      <c r="H29" s="31">
        <v>1191</v>
      </c>
      <c r="I29" s="31">
        <v>1371</v>
      </c>
      <c r="J29" s="31">
        <v>1550</v>
      </c>
      <c r="K29" s="31">
        <v>1725</v>
      </c>
      <c r="L29" s="31">
        <v>1901</v>
      </c>
      <c r="M29" s="31">
        <v>2073</v>
      </c>
      <c r="N29" s="36">
        <v>2271</v>
      </c>
    </row>
    <row r="30" spans="1:23" s="3" customFormat="1" ht="14.25" x14ac:dyDescent="0.2">
      <c r="A30" s="26">
        <v>2500</v>
      </c>
      <c r="B30" s="26" t="s">
        <v>21</v>
      </c>
      <c r="C30" s="26">
        <v>1.31</v>
      </c>
      <c r="D30" s="28"/>
      <c r="E30" s="28"/>
      <c r="F30" s="35">
        <v>855</v>
      </c>
      <c r="G30" s="31">
        <v>1048</v>
      </c>
      <c r="H30" s="31">
        <v>1240</v>
      </c>
      <c r="I30" s="31">
        <v>1426</v>
      </c>
      <c r="J30" s="31">
        <v>1613</v>
      </c>
      <c r="K30" s="31">
        <v>1795</v>
      </c>
      <c r="L30" s="31">
        <v>1978</v>
      </c>
      <c r="M30" s="31">
        <v>2157</v>
      </c>
      <c r="N30" s="36">
        <v>2365</v>
      </c>
    </row>
    <row r="31" spans="1:23" s="3" customFormat="1" ht="14.25" x14ac:dyDescent="0.2">
      <c r="A31" s="26">
        <v>2600</v>
      </c>
      <c r="B31" s="26" t="s">
        <v>21</v>
      </c>
      <c r="C31" s="26">
        <v>1.3</v>
      </c>
      <c r="D31" s="28"/>
      <c r="E31" s="28"/>
      <c r="F31" s="35">
        <v>888</v>
      </c>
      <c r="G31" s="31">
        <v>1088</v>
      </c>
      <c r="H31" s="31">
        <v>1288</v>
      </c>
      <c r="I31" s="31">
        <v>1482</v>
      </c>
      <c r="J31" s="31">
        <v>1676</v>
      </c>
      <c r="K31" s="31">
        <v>1865</v>
      </c>
      <c r="L31" s="31">
        <v>2055</v>
      </c>
      <c r="M31" s="31">
        <v>2241</v>
      </c>
      <c r="N31" s="36">
        <v>2460</v>
      </c>
    </row>
    <row r="32" spans="1:23" s="3" customFormat="1" ht="14.25" x14ac:dyDescent="0.2">
      <c r="A32" s="26">
        <v>2700</v>
      </c>
      <c r="B32" s="26" t="s">
        <v>21</v>
      </c>
      <c r="C32" s="26">
        <v>1.3</v>
      </c>
      <c r="D32" s="28"/>
      <c r="E32" s="28"/>
      <c r="F32" s="35">
        <v>855</v>
      </c>
      <c r="G32" s="31">
        <v>1048</v>
      </c>
      <c r="H32" s="31">
        <v>1240</v>
      </c>
      <c r="I32" s="31">
        <v>1426</v>
      </c>
      <c r="J32" s="31">
        <v>1613</v>
      </c>
      <c r="K32" s="31">
        <v>1795</v>
      </c>
      <c r="L32" s="31">
        <v>1978</v>
      </c>
      <c r="M32" s="31">
        <v>2157</v>
      </c>
      <c r="N32" s="36">
        <v>2370</v>
      </c>
    </row>
    <row r="33" spans="1:27" s="3" customFormat="1" ht="14.25" x14ac:dyDescent="0.2">
      <c r="A33" s="26">
        <v>2800</v>
      </c>
      <c r="B33" s="26" t="s">
        <v>21</v>
      </c>
      <c r="C33" s="26">
        <v>1.3</v>
      </c>
      <c r="D33" s="28"/>
      <c r="E33" s="28"/>
      <c r="F33" s="35">
        <v>955</v>
      </c>
      <c r="G33" s="31">
        <v>1171</v>
      </c>
      <c r="H33" s="31">
        <v>1385</v>
      </c>
      <c r="I33" s="31">
        <v>1594</v>
      </c>
      <c r="J33" s="31">
        <v>1802</v>
      </c>
      <c r="K33" s="31">
        <v>2006</v>
      </c>
      <c r="L33" s="31">
        <v>2210</v>
      </c>
      <c r="M33" s="31">
        <v>2410</v>
      </c>
      <c r="N33" s="36">
        <v>2650</v>
      </c>
    </row>
    <row r="34" spans="1:27" s="3" customFormat="1" ht="14.25" x14ac:dyDescent="0.2">
      <c r="A34" s="26">
        <v>2900</v>
      </c>
      <c r="B34" s="26" t="s">
        <v>21</v>
      </c>
      <c r="C34" s="26">
        <v>1.3</v>
      </c>
      <c r="D34" s="28"/>
      <c r="E34" s="28"/>
      <c r="F34" s="35">
        <v>989</v>
      </c>
      <c r="G34" s="31">
        <v>1212</v>
      </c>
      <c r="H34" s="31">
        <v>1434</v>
      </c>
      <c r="I34" s="31">
        <v>1650</v>
      </c>
      <c r="J34" s="31">
        <v>1866</v>
      </c>
      <c r="K34" s="31">
        <v>2077</v>
      </c>
      <c r="L34" s="31">
        <v>2288</v>
      </c>
      <c r="M34" s="31">
        <v>2495</v>
      </c>
      <c r="N34" s="36">
        <v>2746</v>
      </c>
    </row>
    <row r="35" spans="1:27" s="3" customFormat="1" ht="14.25" x14ac:dyDescent="0.2">
      <c r="A35" s="26">
        <v>3000</v>
      </c>
      <c r="B35" s="26" t="s">
        <v>21</v>
      </c>
      <c r="C35" s="26">
        <v>1.3</v>
      </c>
      <c r="D35" s="28"/>
      <c r="E35" s="28"/>
      <c r="F35" s="35">
        <v>1023</v>
      </c>
      <c r="G35" s="31">
        <v>1254</v>
      </c>
      <c r="H35" s="31">
        <v>1483</v>
      </c>
      <c r="I35" s="31">
        <v>1707</v>
      </c>
      <c r="J35" s="31">
        <v>1930</v>
      </c>
      <c r="K35" s="31">
        <v>2148</v>
      </c>
      <c r="L35" s="31">
        <v>2367</v>
      </c>
      <c r="M35" s="31">
        <v>2581</v>
      </c>
      <c r="N35" s="36">
        <v>2837</v>
      </c>
    </row>
    <row r="36" spans="1:27" s="3" customFormat="1" ht="14.25" x14ac:dyDescent="0.2">
      <c r="A36" s="26">
        <v>600</v>
      </c>
      <c r="B36" s="26" t="s">
        <v>22</v>
      </c>
      <c r="C36" s="26">
        <v>1.33</v>
      </c>
      <c r="D36" s="28"/>
      <c r="E36" s="28"/>
      <c r="F36" s="35">
        <v>360</v>
      </c>
      <c r="G36" s="31">
        <v>441</v>
      </c>
      <c r="H36" s="31">
        <v>521</v>
      </c>
      <c r="I36" s="31">
        <v>599</v>
      </c>
      <c r="J36" s="31">
        <v>677</v>
      </c>
      <c r="K36" s="31">
        <v>753</v>
      </c>
      <c r="L36" s="31">
        <v>829</v>
      </c>
      <c r="M36" s="31">
        <v>903</v>
      </c>
      <c r="N36" s="36">
        <v>978</v>
      </c>
    </row>
    <row r="37" spans="1:27" s="3" customFormat="1" ht="14.25" x14ac:dyDescent="0.2">
      <c r="A37" s="26">
        <v>700</v>
      </c>
      <c r="B37" s="26" t="s">
        <v>22</v>
      </c>
      <c r="C37" s="26">
        <v>1.32</v>
      </c>
      <c r="D37" s="28"/>
      <c r="E37" s="28"/>
      <c r="F37" s="35">
        <v>418</v>
      </c>
      <c r="G37" s="31">
        <v>510</v>
      </c>
      <c r="H37" s="31">
        <v>602</v>
      </c>
      <c r="I37" s="31">
        <v>691</v>
      </c>
      <c r="J37" s="31">
        <v>779</v>
      </c>
      <c r="K37" s="31">
        <v>866</v>
      </c>
      <c r="L37" s="31">
        <v>952</v>
      </c>
      <c r="M37" s="31">
        <v>1036</v>
      </c>
      <c r="N37" s="36">
        <v>1121</v>
      </c>
      <c r="U37" s="53"/>
      <c r="V37" s="53"/>
      <c r="W37" s="53"/>
      <c r="X37" s="53"/>
      <c r="Y37" s="53"/>
      <c r="Z37" s="53"/>
      <c r="AA37" s="53"/>
    </row>
    <row r="38" spans="1:27" s="3" customFormat="1" ht="14.25" x14ac:dyDescent="0.2">
      <c r="A38" s="26">
        <v>800</v>
      </c>
      <c r="B38" s="26" t="s">
        <v>22</v>
      </c>
      <c r="C38" s="26">
        <v>1.31</v>
      </c>
      <c r="D38" s="28"/>
      <c r="E38" s="28"/>
      <c r="F38" s="35">
        <v>465</v>
      </c>
      <c r="G38" s="31">
        <v>569</v>
      </c>
      <c r="H38" s="31">
        <v>672</v>
      </c>
      <c r="I38" s="31">
        <v>773</v>
      </c>
      <c r="J38" s="31">
        <v>873</v>
      </c>
      <c r="K38" s="31">
        <v>971</v>
      </c>
      <c r="L38" s="31">
        <v>1070</v>
      </c>
      <c r="M38" s="31">
        <v>1166</v>
      </c>
      <c r="N38" s="36">
        <v>1263</v>
      </c>
      <c r="U38" s="53"/>
      <c r="V38" s="53"/>
      <c r="W38" s="53"/>
      <c r="X38" s="53"/>
      <c r="Y38" s="53"/>
      <c r="Z38" s="53"/>
      <c r="AA38" s="53"/>
    </row>
    <row r="39" spans="1:27" s="3" customFormat="1" ht="14.25" x14ac:dyDescent="0.2">
      <c r="A39" s="26">
        <v>900</v>
      </c>
      <c r="B39" s="26" t="s">
        <v>22</v>
      </c>
      <c r="C39" s="26">
        <v>1.32</v>
      </c>
      <c r="D39" s="28"/>
      <c r="E39" s="28"/>
      <c r="F39" s="35">
        <v>519</v>
      </c>
      <c r="G39" s="31">
        <v>631</v>
      </c>
      <c r="H39" s="31">
        <v>743</v>
      </c>
      <c r="I39" s="31">
        <v>854</v>
      </c>
      <c r="J39" s="31">
        <v>966</v>
      </c>
      <c r="K39" s="31">
        <v>1079</v>
      </c>
      <c r="L39" s="31">
        <v>1196</v>
      </c>
      <c r="M39" s="31">
        <v>1316</v>
      </c>
      <c r="N39" s="36">
        <v>1441</v>
      </c>
      <c r="U39" s="53"/>
      <c r="V39" s="54"/>
      <c r="W39" s="55"/>
      <c r="X39" s="55"/>
      <c r="Y39" s="55"/>
      <c r="Z39" s="55"/>
      <c r="AA39" s="53"/>
    </row>
    <row r="40" spans="1:27" s="3" customFormat="1" ht="14.25" x14ac:dyDescent="0.2">
      <c r="A40" s="26">
        <v>1000</v>
      </c>
      <c r="B40" s="26" t="s">
        <v>22</v>
      </c>
      <c r="C40" s="26">
        <v>1.33</v>
      </c>
      <c r="D40" s="28"/>
      <c r="E40" s="28"/>
      <c r="F40" s="35">
        <v>567</v>
      </c>
      <c r="G40" s="31">
        <v>694</v>
      </c>
      <c r="H40" s="31">
        <v>820</v>
      </c>
      <c r="I40" s="31">
        <v>943</v>
      </c>
      <c r="J40" s="31">
        <v>1066</v>
      </c>
      <c r="K40" s="31">
        <v>1185</v>
      </c>
      <c r="L40" s="31">
        <v>1305</v>
      </c>
      <c r="M40" s="31">
        <v>1423</v>
      </c>
      <c r="N40" s="36">
        <v>1541</v>
      </c>
      <c r="U40" s="53"/>
      <c r="V40" s="56"/>
      <c r="W40" s="56"/>
      <c r="X40" s="56"/>
      <c r="Y40" s="56"/>
      <c r="Z40" s="56"/>
      <c r="AA40" s="53"/>
    </row>
    <row r="41" spans="1:27" s="3" customFormat="1" ht="14.25" x14ac:dyDescent="0.2">
      <c r="A41" s="26">
        <v>1100</v>
      </c>
      <c r="B41" s="26" t="s">
        <v>22</v>
      </c>
      <c r="C41" s="26">
        <v>1.32</v>
      </c>
      <c r="D41" s="28"/>
      <c r="E41" s="28"/>
      <c r="F41" s="35">
        <v>617</v>
      </c>
      <c r="G41" s="31">
        <v>756</v>
      </c>
      <c r="H41" s="31">
        <v>893</v>
      </c>
      <c r="I41" s="31">
        <v>1027</v>
      </c>
      <c r="J41" s="31">
        <v>1161</v>
      </c>
      <c r="K41" s="31">
        <v>1291</v>
      </c>
      <c r="L41" s="31">
        <v>1422</v>
      </c>
      <c r="M41" s="31">
        <v>1549</v>
      </c>
      <c r="N41" s="36">
        <v>1677</v>
      </c>
      <c r="U41" s="53"/>
      <c r="V41" s="56"/>
      <c r="W41" s="56"/>
      <c r="X41" s="56"/>
      <c r="Y41" s="56"/>
      <c r="Z41" s="56"/>
      <c r="AA41" s="53"/>
    </row>
    <row r="42" spans="1:27" s="3" customFormat="1" ht="14.25" x14ac:dyDescent="0.2">
      <c r="A42" s="26">
        <v>1200</v>
      </c>
      <c r="B42" s="26" t="s">
        <v>22</v>
      </c>
      <c r="C42" s="26">
        <v>1.32</v>
      </c>
      <c r="D42" s="28"/>
      <c r="E42" s="28"/>
      <c r="F42" s="35">
        <v>667</v>
      </c>
      <c r="G42" s="31">
        <v>817</v>
      </c>
      <c r="H42" s="31">
        <v>966</v>
      </c>
      <c r="I42" s="31">
        <v>1110</v>
      </c>
      <c r="J42" s="31">
        <v>1255</v>
      </c>
      <c r="K42" s="31">
        <v>1396</v>
      </c>
      <c r="L42" s="31">
        <v>1537</v>
      </c>
      <c r="M42" s="31">
        <v>1675</v>
      </c>
      <c r="N42" s="36">
        <v>1815</v>
      </c>
      <c r="U42" s="53"/>
      <c r="V42" s="56"/>
      <c r="W42" s="56"/>
      <c r="X42" s="56"/>
      <c r="Y42" s="56"/>
      <c r="Z42" s="56"/>
      <c r="AA42" s="53"/>
    </row>
    <row r="43" spans="1:27" s="3" customFormat="1" ht="14.25" x14ac:dyDescent="0.2">
      <c r="A43" s="26">
        <v>1300</v>
      </c>
      <c r="B43" s="26" t="s">
        <v>22</v>
      </c>
      <c r="C43" s="26">
        <v>1.33</v>
      </c>
      <c r="D43" s="28"/>
      <c r="E43" s="28"/>
      <c r="F43" s="35">
        <v>717</v>
      </c>
      <c r="G43" s="31">
        <v>878</v>
      </c>
      <c r="H43" s="31">
        <v>1038</v>
      </c>
      <c r="I43" s="31">
        <v>1180</v>
      </c>
      <c r="J43" s="31">
        <v>1334</v>
      </c>
      <c r="K43" s="31">
        <v>1483</v>
      </c>
      <c r="L43" s="31">
        <v>1634</v>
      </c>
      <c r="M43" s="31">
        <v>1820</v>
      </c>
      <c r="N43" s="36">
        <v>1949</v>
      </c>
      <c r="U43" s="53"/>
      <c r="V43" s="56"/>
      <c r="W43" s="56"/>
      <c r="X43" s="56"/>
      <c r="Y43" s="56"/>
      <c r="Z43" s="56"/>
      <c r="AA43" s="53"/>
    </row>
    <row r="44" spans="1:27" s="3" customFormat="1" ht="14.25" x14ac:dyDescent="0.2">
      <c r="A44" s="26">
        <v>1400</v>
      </c>
      <c r="B44" s="26" t="s">
        <v>22</v>
      </c>
      <c r="C44" s="26">
        <v>1.33</v>
      </c>
      <c r="D44" s="28"/>
      <c r="E44" s="28"/>
      <c r="F44" s="35">
        <v>767</v>
      </c>
      <c r="G44" s="31">
        <v>939</v>
      </c>
      <c r="H44" s="31">
        <v>1110</v>
      </c>
      <c r="I44" s="31">
        <v>1276</v>
      </c>
      <c r="J44" s="31">
        <v>1442</v>
      </c>
      <c r="K44" s="31">
        <v>1604</v>
      </c>
      <c r="L44" s="31">
        <v>1766</v>
      </c>
      <c r="M44" s="31">
        <v>1925</v>
      </c>
      <c r="N44" s="36">
        <v>2084</v>
      </c>
      <c r="U44" s="53"/>
      <c r="V44" s="56"/>
      <c r="W44" s="56"/>
      <c r="X44" s="56"/>
      <c r="Y44" s="56"/>
      <c r="Z44" s="56"/>
      <c r="AA44" s="53"/>
    </row>
    <row r="45" spans="1:27" s="3" customFormat="1" ht="14.25" x14ac:dyDescent="0.2">
      <c r="A45" s="26">
        <v>1500</v>
      </c>
      <c r="B45" s="26" t="s">
        <v>22</v>
      </c>
      <c r="C45" s="26">
        <v>1.33</v>
      </c>
      <c r="D45" s="28"/>
      <c r="E45" s="28"/>
      <c r="F45" s="35">
        <v>816</v>
      </c>
      <c r="G45" s="31">
        <v>999</v>
      </c>
      <c r="H45" s="31">
        <v>1181</v>
      </c>
      <c r="I45" s="31">
        <v>1358</v>
      </c>
      <c r="J45" s="31">
        <v>1535</v>
      </c>
      <c r="K45" s="31">
        <v>1707</v>
      </c>
      <c r="L45" s="31">
        <v>1880</v>
      </c>
      <c r="M45" s="31">
        <v>2048</v>
      </c>
      <c r="N45" s="36">
        <v>2218</v>
      </c>
      <c r="U45" s="53"/>
      <c r="V45" s="56"/>
      <c r="W45" s="56"/>
      <c r="X45" s="56"/>
      <c r="Y45" s="56"/>
      <c r="Z45" s="56"/>
      <c r="AA45" s="53"/>
    </row>
    <row r="46" spans="1:27" s="3" customFormat="1" ht="14.25" x14ac:dyDescent="0.2">
      <c r="A46" s="26">
        <v>1600</v>
      </c>
      <c r="B46" s="26" t="s">
        <v>22</v>
      </c>
      <c r="C46" s="26">
        <v>1.33</v>
      </c>
      <c r="D46" s="28"/>
      <c r="E46" s="28"/>
      <c r="F46" s="35">
        <v>865</v>
      </c>
      <c r="G46" s="31">
        <v>1059</v>
      </c>
      <c r="H46" s="31">
        <v>1252</v>
      </c>
      <c r="I46" s="31">
        <v>1440</v>
      </c>
      <c r="J46" s="31">
        <v>1627</v>
      </c>
      <c r="K46" s="31">
        <v>1810</v>
      </c>
      <c r="L46" s="31">
        <v>1993</v>
      </c>
      <c r="M46" s="31">
        <v>2172</v>
      </c>
      <c r="N46" s="36">
        <v>2352</v>
      </c>
      <c r="U46" s="53"/>
      <c r="V46" s="56"/>
      <c r="W46" s="56"/>
      <c r="X46" s="56"/>
      <c r="Y46" s="56"/>
      <c r="Z46" s="56"/>
      <c r="AA46" s="53"/>
    </row>
    <row r="47" spans="1:27" s="3" customFormat="1" ht="14.25" x14ac:dyDescent="0.2">
      <c r="A47" s="26">
        <v>1700</v>
      </c>
      <c r="B47" s="26" t="s">
        <v>22</v>
      </c>
      <c r="C47" s="26">
        <v>1.34</v>
      </c>
      <c r="D47" s="28"/>
      <c r="E47" s="28"/>
      <c r="F47" s="35">
        <v>915</v>
      </c>
      <c r="G47" s="31">
        <v>1119</v>
      </c>
      <c r="H47" s="31">
        <v>1323</v>
      </c>
      <c r="I47" s="31">
        <v>1521</v>
      </c>
      <c r="J47" s="31">
        <v>1719</v>
      </c>
      <c r="K47" s="31">
        <v>1912</v>
      </c>
      <c r="L47" s="31">
        <v>2106</v>
      </c>
      <c r="M47" s="31">
        <v>2295</v>
      </c>
      <c r="N47" s="36">
        <v>2485</v>
      </c>
      <c r="U47" s="53"/>
      <c r="V47" s="56"/>
      <c r="W47" s="56"/>
      <c r="X47" s="56"/>
      <c r="Y47" s="56"/>
      <c r="Z47" s="56"/>
      <c r="AA47" s="53"/>
    </row>
    <row r="48" spans="1:27" s="3" customFormat="1" ht="14.25" x14ac:dyDescent="0.2">
      <c r="A48" s="26">
        <v>1800</v>
      </c>
      <c r="B48" s="26" t="s">
        <v>22</v>
      </c>
      <c r="C48" s="26">
        <v>1.34</v>
      </c>
      <c r="D48" s="28"/>
      <c r="E48" s="28"/>
      <c r="F48" s="35">
        <v>963</v>
      </c>
      <c r="G48" s="31">
        <v>1179</v>
      </c>
      <c r="H48" s="31">
        <v>1394</v>
      </c>
      <c r="I48" s="31">
        <v>1603</v>
      </c>
      <c r="J48" s="31">
        <v>1811</v>
      </c>
      <c r="K48" s="31">
        <v>2014</v>
      </c>
      <c r="L48" s="31">
        <v>2218</v>
      </c>
      <c r="M48" s="31">
        <v>2418</v>
      </c>
      <c r="N48" s="36">
        <v>2618</v>
      </c>
      <c r="U48" s="53"/>
      <c r="V48" s="53"/>
      <c r="W48" s="53"/>
      <c r="X48" s="53"/>
      <c r="Y48" s="53"/>
      <c r="Z48" s="53"/>
      <c r="AA48" s="53"/>
    </row>
    <row r="49" spans="1:27" s="3" customFormat="1" ht="14.25" x14ac:dyDescent="0.2">
      <c r="A49" s="26">
        <v>1900</v>
      </c>
      <c r="B49" s="26" t="s">
        <v>22</v>
      </c>
      <c r="C49" s="26">
        <v>1.34</v>
      </c>
      <c r="D49" s="28"/>
      <c r="E49" s="28"/>
      <c r="F49" s="35">
        <v>1094</v>
      </c>
      <c r="G49" s="31">
        <v>1239</v>
      </c>
      <c r="H49" s="31">
        <v>1465</v>
      </c>
      <c r="I49" s="31">
        <v>1684</v>
      </c>
      <c r="J49" s="31">
        <v>1903</v>
      </c>
      <c r="K49" s="31">
        <v>2116</v>
      </c>
      <c r="L49" s="31">
        <v>2331</v>
      </c>
      <c r="M49" s="31">
        <v>2540</v>
      </c>
      <c r="N49" s="36">
        <v>2750</v>
      </c>
      <c r="U49" s="53"/>
      <c r="V49" s="53"/>
      <c r="W49" s="53"/>
      <c r="X49" s="53"/>
      <c r="Y49" s="53"/>
      <c r="Z49" s="53"/>
      <c r="AA49" s="53"/>
    </row>
    <row r="50" spans="1:27" s="3" customFormat="1" ht="14.25" x14ac:dyDescent="0.2">
      <c r="A50" s="26">
        <v>2000</v>
      </c>
      <c r="B50" s="26" t="s">
        <v>22</v>
      </c>
      <c r="C50" s="26">
        <v>1.35</v>
      </c>
      <c r="D50" s="28"/>
      <c r="E50" s="28"/>
      <c r="F50" s="35">
        <v>1061</v>
      </c>
      <c r="G50" s="31">
        <v>1299</v>
      </c>
      <c r="H50" s="31">
        <v>1535</v>
      </c>
      <c r="I50" s="31">
        <v>1765</v>
      </c>
      <c r="J50" s="31">
        <v>1994</v>
      </c>
      <c r="K50" s="31">
        <v>2218</v>
      </c>
      <c r="L50" s="31">
        <v>2443</v>
      </c>
      <c r="M50" s="31">
        <v>2662</v>
      </c>
      <c r="N50" s="36">
        <v>2883</v>
      </c>
    </row>
    <row r="51" spans="1:27" s="3" customFormat="1" ht="14.25" x14ac:dyDescent="0.2">
      <c r="A51" s="26">
        <v>2100</v>
      </c>
      <c r="B51" s="26" t="s">
        <v>22</v>
      </c>
      <c r="C51" s="26">
        <v>1.34</v>
      </c>
      <c r="D51" s="28"/>
      <c r="E51" s="28"/>
      <c r="F51" s="35">
        <v>1109</v>
      </c>
      <c r="G51" s="31">
        <v>1358</v>
      </c>
      <c r="H51" s="31">
        <v>1605</v>
      </c>
      <c r="I51" s="31">
        <v>1845</v>
      </c>
      <c r="J51" s="31">
        <v>2086</v>
      </c>
      <c r="K51" s="31">
        <v>2320</v>
      </c>
      <c r="L51" s="31">
        <v>2555</v>
      </c>
      <c r="M51" s="31">
        <v>2784</v>
      </c>
      <c r="N51" s="36">
        <v>3015</v>
      </c>
    </row>
    <row r="52" spans="1:27" s="3" customFormat="1" ht="14.25" x14ac:dyDescent="0.2">
      <c r="A52" s="26">
        <v>2200</v>
      </c>
      <c r="B52" s="26" t="s">
        <v>22</v>
      </c>
      <c r="C52" s="26">
        <v>1.35</v>
      </c>
      <c r="D52" s="28"/>
      <c r="E52" s="28"/>
      <c r="F52" s="35">
        <v>1158</v>
      </c>
      <c r="G52" s="31">
        <v>1417</v>
      </c>
      <c r="H52" s="31">
        <v>1676</v>
      </c>
      <c r="I52" s="31">
        <v>1926</v>
      </c>
      <c r="J52" s="31">
        <v>2177</v>
      </c>
      <c r="K52" s="31">
        <v>2421</v>
      </c>
      <c r="L52" s="31">
        <v>2666</v>
      </c>
      <c r="M52" s="31">
        <v>2906</v>
      </c>
      <c r="N52" s="36">
        <v>3147</v>
      </c>
    </row>
    <row r="53" spans="1:27" s="3" customFormat="1" ht="14.25" x14ac:dyDescent="0.2">
      <c r="A53" s="26">
        <v>2300</v>
      </c>
      <c r="B53" s="26" t="s">
        <v>22</v>
      </c>
      <c r="C53" s="26">
        <v>1.35</v>
      </c>
      <c r="D53" s="28"/>
      <c r="E53" s="28"/>
      <c r="F53" s="35">
        <v>1206</v>
      </c>
      <c r="G53" s="31">
        <v>1477</v>
      </c>
      <c r="H53" s="31">
        <v>1746</v>
      </c>
      <c r="I53" s="31">
        <v>2007</v>
      </c>
      <c r="J53" s="31">
        <v>2268</v>
      </c>
      <c r="K53" s="31">
        <v>2523</v>
      </c>
      <c r="L53" s="31">
        <v>2778</v>
      </c>
      <c r="M53" s="31">
        <v>3028</v>
      </c>
      <c r="N53" s="36">
        <v>3278</v>
      </c>
    </row>
    <row r="54" spans="1:27" s="3" customFormat="1" ht="14.25" x14ac:dyDescent="0.2">
      <c r="A54" s="26">
        <v>2400</v>
      </c>
      <c r="B54" s="26" t="s">
        <v>22</v>
      </c>
      <c r="C54" s="26">
        <v>1.35</v>
      </c>
      <c r="D54" s="28"/>
      <c r="E54" s="28"/>
      <c r="F54" s="35">
        <v>1255</v>
      </c>
      <c r="G54" s="31">
        <v>1536</v>
      </c>
      <c r="H54" s="31">
        <v>1816</v>
      </c>
      <c r="I54" s="31">
        <v>2087</v>
      </c>
      <c r="J54" s="31">
        <v>2359</v>
      </c>
      <c r="K54" s="31">
        <v>2624</v>
      </c>
      <c r="L54" s="31">
        <v>2889</v>
      </c>
      <c r="M54" s="31">
        <v>3149</v>
      </c>
      <c r="N54" s="36">
        <v>3410</v>
      </c>
    </row>
    <row r="55" spans="1:27" s="3" customFormat="1" ht="14.25" x14ac:dyDescent="0.2">
      <c r="A55" s="26">
        <v>2500</v>
      </c>
      <c r="B55" s="26" t="s">
        <v>22</v>
      </c>
      <c r="C55" s="26">
        <v>1.35</v>
      </c>
      <c r="D55" s="28"/>
      <c r="E55" s="28"/>
      <c r="F55" s="35">
        <v>1303</v>
      </c>
      <c r="G55" s="31">
        <v>1595</v>
      </c>
      <c r="H55" s="31">
        <v>1886</v>
      </c>
      <c r="I55" s="31">
        <v>2168</v>
      </c>
      <c r="J55" s="31">
        <v>2450</v>
      </c>
      <c r="K55" s="31">
        <v>2725</v>
      </c>
      <c r="L55" s="31">
        <v>3001</v>
      </c>
      <c r="M55" s="31">
        <v>3271</v>
      </c>
      <c r="N55" s="36">
        <v>3541</v>
      </c>
    </row>
    <row r="56" spans="1:27" s="3" customFormat="1" ht="14.25" x14ac:dyDescent="0.2">
      <c r="A56" s="26">
        <v>2600</v>
      </c>
      <c r="B56" s="26" t="s">
        <v>22</v>
      </c>
      <c r="C56" s="26">
        <v>1.35</v>
      </c>
      <c r="D56" s="28"/>
      <c r="E56" s="28"/>
      <c r="F56" s="35">
        <v>1352</v>
      </c>
      <c r="G56" s="31">
        <v>1655</v>
      </c>
      <c r="H56" s="31">
        <v>1956</v>
      </c>
      <c r="I56" s="31">
        <v>2248</v>
      </c>
      <c r="J56" s="31">
        <v>2541</v>
      </c>
      <c r="K56" s="31">
        <v>2826</v>
      </c>
      <c r="L56" s="31">
        <v>3112</v>
      </c>
      <c r="M56" s="31">
        <v>3392</v>
      </c>
      <c r="N56" s="36">
        <v>3673</v>
      </c>
    </row>
    <row r="57" spans="1:27" s="3" customFormat="1" ht="14.25" x14ac:dyDescent="0.2">
      <c r="A57" s="26">
        <v>2700</v>
      </c>
      <c r="B57" s="26" t="s">
        <v>22</v>
      </c>
      <c r="C57" s="26">
        <v>1.35</v>
      </c>
      <c r="D57" s="28"/>
      <c r="E57" s="28"/>
      <c r="F57" s="35">
        <v>1400</v>
      </c>
      <c r="G57" s="31">
        <v>1714</v>
      </c>
      <c r="H57" s="31">
        <v>2026</v>
      </c>
      <c r="I57" s="31">
        <v>2329</v>
      </c>
      <c r="J57" s="31">
        <v>2632</v>
      </c>
      <c r="K57" s="31">
        <v>2927</v>
      </c>
      <c r="L57" s="31">
        <v>3224</v>
      </c>
      <c r="M57" s="31">
        <v>3513</v>
      </c>
      <c r="N57" s="36">
        <v>3804</v>
      </c>
    </row>
    <row r="58" spans="1:27" s="3" customFormat="1" ht="14.25" x14ac:dyDescent="0.2">
      <c r="A58" s="26">
        <v>2800</v>
      </c>
      <c r="B58" s="26" t="s">
        <v>22</v>
      </c>
      <c r="C58" s="26">
        <v>1.35</v>
      </c>
      <c r="D58" s="28"/>
      <c r="E58" s="28"/>
      <c r="F58" s="35">
        <v>1448</v>
      </c>
      <c r="G58" s="31">
        <v>1773</v>
      </c>
      <c r="H58" s="31">
        <v>2096</v>
      </c>
      <c r="I58" s="31">
        <v>2409</v>
      </c>
      <c r="J58" s="31">
        <v>2723</v>
      </c>
      <c r="K58" s="31">
        <v>3028</v>
      </c>
      <c r="L58" s="31">
        <v>3335</v>
      </c>
      <c r="M58" s="31">
        <v>3635</v>
      </c>
      <c r="N58" s="36">
        <v>3936</v>
      </c>
    </row>
    <row r="59" spans="1:27" s="3" customFormat="1" ht="14.25" x14ac:dyDescent="0.2">
      <c r="A59" s="26">
        <v>2900</v>
      </c>
      <c r="B59" s="26" t="s">
        <v>22</v>
      </c>
      <c r="C59" s="26">
        <v>1.34</v>
      </c>
      <c r="D59" s="28"/>
      <c r="E59" s="28"/>
      <c r="F59" s="35">
        <v>1497</v>
      </c>
      <c r="G59" s="31">
        <v>1832</v>
      </c>
      <c r="H59" s="31">
        <v>2166</v>
      </c>
      <c r="I59" s="31">
        <v>2490</v>
      </c>
      <c r="J59" s="31">
        <v>2814</v>
      </c>
      <c r="K59" s="31">
        <v>3130</v>
      </c>
      <c r="L59" s="31">
        <v>3446</v>
      </c>
      <c r="M59" s="31">
        <v>3756</v>
      </c>
      <c r="N59" s="36">
        <v>4067</v>
      </c>
    </row>
    <row r="60" spans="1:27" s="3" customFormat="1" thickBot="1" x14ac:dyDescent="0.25">
      <c r="A60" s="24">
        <v>3000</v>
      </c>
      <c r="B60" s="24" t="s">
        <v>22</v>
      </c>
      <c r="C60" s="24">
        <v>1.35</v>
      </c>
      <c r="D60" s="29"/>
      <c r="E60" s="29"/>
      <c r="F60" s="37">
        <v>1545</v>
      </c>
      <c r="G60" s="38">
        <v>1891</v>
      </c>
      <c r="H60" s="38">
        <v>2236</v>
      </c>
      <c r="I60" s="38">
        <v>2570</v>
      </c>
      <c r="J60" s="38">
        <v>2905</v>
      </c>
      <c r="K60" s="38">
        <v>3231</v>
      </c>
      <c r="L60" s="38">
        <v>3558</v>
      </c>
      <c r="M60" s="38">
        <v>3878</v>
      </c>
      <c r="N60" s="39">
        <v>4199</v>
      </c>
    </row>
    <row r="62" spans="1:27" ht="15.75" thickBot="1" x14ac:dyDescent="0.3">
      <c r="A62" s="47" t="s">
        <v>36</v>
      </c>
    </row>
    <row r="63" spans="1:27" ht="29.25" thickBot="1" x14ac:dyDescent="0.3">
      <c r="A63" s="19" t="s">
        <v>19</v>
      </c>
      <c r="B63" s="19" t="s">
        <v>13</v>
      </c>
      <c r="C63" s="19" t="s">
        <v>0</v>
      </c>
      <c r="D63" s="19" t="s">
        <v>18</v>
      </c>
      <c r="E63" s="19" t="s">
        <v>35</v>
      </c>
    </row>
    <row r="64" spans="1:27" x14ac:dyDescent="0.25">
      <c r="A64" s="25">
        <v>1800</v>
      </c>
      <c r="B64" s="25">
        <v>10</v>
      </c>
      <c r="C64" s="30">
        <v>300</v>
      </c>
      <c r="D64" s="43" t="s">
        <v>37</v>
      </c>
      <c r="E64" s="50"/>
    </row>
    <row r="65" spans="1:5" x14ac:dyDescent="0.25">
      <c r="A65" s="26">
        <v>1800</v>
      </c>
      <c r="B65" s="26">
        <v>10</v>
      </c>
      <c r="C65" s="48">
        <v>450</v>
      </c>
      <c r="D65" s="58">
        <v>1.28</v>
      </c>
      <c r="E65" s="51">
        <v>852</v>
      </c>
    </row>
    <row r="66" spans="1:5" x14ac:dyDescent="0.25">
      <c r="A66" s="26">
        <v>1800</v>
      </c>
      <c r="B66" s="26">
        <v>10</v>
      </c>
      <c r="C66" s="48">
        <v>600</v>
      </c>
      <c r="D66" s="58">
        <v>1.29</v>
      </c>
      <c r="E66" s="51">
        <v>1102</v>
      </c>
    </row>
    <row r="67" spans="1:5" x14ac:dyDescent="0.25">
      <c r="A67" s="26">
        <v>1800</v>
      </c>
      <c r="B67" s="26">
        <v>10</v>
      </c>
      <c r="C67" s="48">
        <v>750</v>
      </c>
      <c r="D67" s="58">
        <v>1.3</v>
      </c>
      <c r="E67" s="51">
        <v>1346</v>
      </c>
    </row>
    <row r="68" spans="1:5" x14ac:dyDescent="0.25">
      <c r="A68" s="26">
        <v>1800</v>
      </c>
      <c r="B68" s="26">
        <v>20</v>
      </c>
      <c r="C68" s="48">
        <v>300</v>
      </c>
      <c r="D68" s="58">
        <v>1.29</v>
      </c>
      <c r="E68" s="51">
        <v>904</v>
      </c>
    </row>
    <row r="69" spans="1:5" x14ac:dyDescent="0.25">
      <c r="A69" s="26">
        <v>1800</v>
      </c>
      <c r="B69" s="26">
        <v>20</v>
      </c>
      <c r="C69" s="48">
        <v>450</v>
      </c>
      <c r="D69" s="58">
        <v>1.3</v>
      </c>
      <c r="E69" s="51">
        <v>1303</v>
      </c>
    </row>
    <row r="70" spans="1:5" x14ac:dyDescent="0.25">
      <c r="A70" s="26">
        <v>1800</v>
      </c>
      <c r="B70" s="26">
        <v>20</v>
      </c>
      <c r="C70" s="48">
        <v>600</v>
      </c>
      <c r="D70" s="58">
        <v>1.31</v>
      </c>
      <c r="E70" s="51">
        <v>1689</v>
      </c>
    </row>
    <row r="71" spans="1:5" x14ac:dyDescent="0.25">
      <c r="A71" s="26">
        <v>1800</v>
      </c>
      <c r="B71" s="26">
        <v>20</v>
      </c>
      <c r="C71" s="48">
        <v>750</v>
      </c>
      <c r="D71" s="58">
        <v>1.32</v>
      </c>
      <c r="E71" s="51">
        <v>2065</v>
      </c>
    </row>
    <row r="72" spans="1:5" x14ac:dyDescent="0.25">
      <c r="A72" s="26">
        <v>1800</v>
      </c>
      <c r="B72" s="26">
        <v>21</v>
      </c>
      <c r="C72" s="48">
        <v>300</v>
      </c>
      <c r="D72" s="58">
        <v>1.31</v>
      </c>
      <c r="E72" s="51">
        <v>1036</v>
      </c>
    </row>
    <row r="73" spans="1:5" x14ac:dyDescent="0.25">
      <c r="A73" s="26">
        <v>1800</v>
      </c>
      <c r="B73" s="26">
        <v>21</v>
      </c>
      <c r="C73" s="48">
        <v>450</v>
      </c>
      <c r="D73" s="58">
        <v>1.32</v>
      </c>
      <c r="E73" s="51">
        <v>1526</v>
      </c>
    </row>
    <row r="74" spans="1:5" x14ac:dyDescent="0.25">
      <c r="A74" s="26">
        <v>1800</v>
      </c>
      <c r="B74" s="26">
        <v>21</v>
      </c>
      <c r="C74" s="48">
        <v>600</v>
      </c>
      <c r="D74" s="58">
        <v>1.32</v>
      </c>
      <c r="E74" s="51">
        <v>2009</v>
      </c>
    </row>
    <row r="75" spans="1:5" x14ac:dyDescent="0.25">
      <c r="A75" s="26">
        <v>1800</v>
      </c>
      <c r="B75" s="26">
        <v>21</v>
      </c>
      <c r="C75" s="48">
        <v>750</v>
      </c>
      <c r="D75" s="58">
        <v>1.33</v>
      </c>
      <c r="E75" s="51">
        <v>2486</v>
      </c>
    </row>
    <row r="76" spans="1:5" x14ac:dyDescent="0.25">
      <c r="A76" s="26">
        <v>1800</v>
      </c>
      <c r="B76" s="26">
        <v>22</v>
      </c>
      <c r="C76" s="48">
        <v>300</v>
      </c>
      <c r="D76" s="58">
        <v>1.31</v>
      </c>
      <c r="E76" s="51">
        <v>1197</v>
      </c>
    </row>
    <row r="77" spans="1:5" x14ac:dyDescent="0.25">
      <c r="A77" s="26">
        <v>1800</v>
      </c>
      <c r="B77" s="26">
        <v>22</v>
      </c>
      <c r="C77" s="48">
        <v>450</v>
      </c>
      <c r="D77" s="58">
        <v>1.32</v>
      </c>
      <c r="E77" s="51">
        <v>1774</v>
      </c>
    </row>
    <row r="78" spans="1:5" x14ac:dyDescent="0.25">
      <c r="A78" s="26">
        <v>1800</v>
      </c>
      <c r="B78" s="26">
        <v>22</v>
      </c>
      <c r="C78" s="48">
        <v>600</v>
      </c>
      <c r="D78" s="58">
        <v>1.32</v>
      </c>
      <c r="E78" s="51">
        <v>2345</v>
      </c>
    </row>
    <row r="79" spans="1:5" x14ac:dyDescent="0.25">
      <c r="A79" s="26">
        <v>1800</v>
      </c>
      <c r="B79" s="26">
        <v>22</v>
      </c>
      <c r="C79" s="48">
        <v>750</v>
      </c>
      <c r="D79" s="58">
        <v>1.33</v>
      </c>
      <c r="E79" s="51">
        <v>2912</v>
      </c>
    </row>
    <row r="80" spans="1:5" x14ac:dyDescent="0.25">
      <c r="A80" s="26">
        <v>1950</v>
      </c>
      <c r="B80" s="26">
        <v>10</v>
      </c>
      <c r="C80" s="48">
        <v>300</v>
      </c>
      <c r="D80" s="58" t="s">
        <v>37</v>
      </c>
      <c r="E80" s="51"/>
    </row>
    <row r="81" spans="1:5" x14ac:dyDescent="0.25">
      <c r="A81" s="26">
        <v>1950</v>
      </c>
      <c r="B81" s="26">
        <v>10</v>
      </c>
      <c r="C81" s="48">
        <v>450</v>
      </c>
      <c r="D81" s="58">
        <v>1.28</v>
      </c>
      <c r="E81" s="51">
        <v>919</v>
      </c>
    </row>
    <row r="82" spans="1:5" x14ac:dyDescent="0.25">
      <c r="A82" s="26">
        <v>1950</v>
      </c>
      <c r="B82" s="26">
        <v>10</v>
      </c>
      <c r="C82" s="48">
        <v>600</v>
      </c>
      <c r="D82" s="58">
        <v>1.29</v>
      </c>
      <c r="E82" s="51">
        <v>1189</v>
      </c>
    </row>
    <row r="83" spans="1:5" x14ac:dyDescent="0.25">
      <c r="A83" s="26">
        <v>1950</v>
      </c>
      <c r="B83" s="26">
        <v>10</v>
      </c>
      <c r="C83" s="48">
        <v>750</v>
      </c>
      <c r="D83" s="58">
        <v>1.3</v>
      </c>
      <c r="E83" s="51">
        <v>1452</v>
      </c>
    </row>
    <row r="84" spans="1:5" x14ac:dyDescent="0.25">
      <c r="A84" s="26">
        <v>1950</v>
      </c>
      <c r="B84" s="26">
        <v>20</v>
      </c>
      <c r="C84" s="48">
        <v>300</v>
      </c>
      <c r="D84" s="58">
        <v>1.29</v>
      </c>
      <c r="E84" s="51">
        <v>968</v>
      </c>
    </row>
    <row r="85" spans="1:5" x14ac:dyDescent="0.25">
      <c r="A85" s="26">
        <v>1950</v>
      </c>
      <c r="B85" s="26">
        <v>20</v>
      </c>
      <c r="C85" s="48">
        <v>450</v>
      </c>
      <c r="D85" s="58">
        <v>1.3</v>
      </c>
      <c r="E85" s="51">
        <v>1395</v>
      </c>
    </row>
    <row r="86" spans="1:5" x14ac:dyDescent="0.25">
      <c r="A86" s="26">
        <v>1950</v>
      </c>
      <c r="B86" s="26">
        <v>20</v>
      </c>
      <c r="C86" s="48">
        <v>600</v>
      </c>
      <c r="D86" s="58">
        <v>1.31</v>
      </c>
      <c r="E86" s="51">
        <v>1807</v>
      </c>
    </row>
    <row r="87" spans="1:5" x14ac:dyDescent="0.25">
      <c r="A87" s="26">
        <v>1950</v>
      </c>
      <c r="B87" s="26">
        <v>20</v>
      </c>
      <c r="C87" s="48">
        <v>750</v>
      </c>
      <c r="D87" s="58">
        <v>1.32</v>
      </c>
      <c r="E87" s="51">
        <v>2210</v>
      </c>
    </row>
    <row r="88" spans="1:5" x14ac:dyDescent="0.25">
      <c r="A88" s="26">
        <v>1950</v>
      </c>
      <c r="B88" s="26">
        <v>21</v>
      </c>
      <c r="C88" s="48">
        <v>300</v>
      </c>
      <c r="D88" s="58">
        <v>1.31</v>
      </c>
      <c r="E88" s="51">
        <v>1108</v>
      </c>
    </row>
    <row r="89" spans="1:5" x14ac:dyDescent="0.25">
      <c r="A89" s="26">
        <v>1950</v>
      </c>
      <c r="B89" s="26">
        <v>21</v>
      </c>
      <c r="C89" s="48">
        <v>450</v>
      </c>
      <c r="D89" s="58">
        <v>1.32</v>
      </c>
      <c r="E89" s="51">
        <v>1632</v>
      </c>
    </row>
    <row r="90" spans="1:5" x14ac:dyDescent="0.25">
      <c r="A90" s="26">
        <v>1950</v>
      </c>
      <c r="B90" s="26">
        <v>21</v>
      </c>
      <c r="C90" s="48">
        <v>600</v>
      </c>
      <c r="D90" s="58">
        <v>1.33</v>
      </c>
      <c r="E90" s="51">
        <v>2148</v>
      </c>
    </row>
    <row r="91" spans="1:5" x14ac:dyDescent="0.25">
      <c r="A91" s="26">
        <v>1950</v>
      </c>
      <c r="B91" s="26">
        <v>21</v>
      </c>
      <c r="C91" s="48">
        <v>750</v>
      </c>
      <c r="D91" s="58">
        <v>1.33</v>
      </c>
      <c r="E91" s="51">
        <v>2658</v>
      </c>
    </row>
    <row r="92" spans="1:5" x14ac:dyDescent="0.25">
      <c r="A92" s="26">
        <v>1950</v>
      </c>
      <c r="B92" s="26">
        <v>22</v>
      </c>
      <c r="C92" s="48">
        <v>300</v>
      </c>
      <c r="D92" s="58">
        <v>1.31</v>
      </c>
      <c r="E92" s="51">
        <v>1268</v>
      </c>
    </row>
    <row r="93" spans="1:5" x14ac:dyDescent="0.25">
      <c r="A93" s="26">
        <v>1950</v>
      </c>
      <c r="B93" s="26">
        <v>22</v>
      </c>
      <c r="C93" s="48">
        <v>450</v>
      </c>
      <c r="D93" s="58">
        <v>1.31</v>
      </c>
      <c r="E93" s="51">
        <v>1879</v>
      </c>
    </row>
    <row r="94" spans="1:5" x14ac:dyDescent="0.25">
      <c r="A94" s="26">
        <v>1950</v>
      </c>
      <c r="B94" s="26">
        <v>22</v>
      </c>
      <c r="C94" s="48">
        <v>600</v>
      </c>
      <c r="D94" s="58">
        <v>1.32</v>
      </c>
      <c r="E94" s="51">
        <v>2484</v>
      </c>
    </row>
    <row r="95" spans="1:5" ht="15.75" thickBot="1" x14ac:dyDescent="0.3">
      <c r="A95" s="24">
        <v>1950</v>
      </c>
      <c r="B95" s="24">
        <v>22</v>
      </c>
      <c r="C95" s="49">
        <v>750</v>
      </c>
      <c r="D95" s="59">
        <v>1.33</v>
      </c>
      <c r="E95" s="52">
        <v>3084</v>
      </c>
    </row>
    <row r="96" spans="1:5" x14ac:dyDescent="0.25">
      <c r="D96" s="60"/>
    </row>
    <row r="97" spans="1:23" ht="15.75" thickBot="1" x14ac:dyDescent="0.3">
      <c r="A97" s="1" t="s">
        <v>41</v>
      </c>
      <c r="O97" s="1" t="s">
        <v>42</v>
      </c>
      <c r="T97" s="2"/>
    </row>
    <row r="98" spans="1:23" ht="43.5" thickBot="1" x14ac:dyDescent="0.3">
      <c r="A98" s="19" t="s">
        <v>19</v>
      </c>
      <c r="B98" s="19" t="s">
        <v>13</v>
      </c>
      <c r="C98" s="19" t="s">
        <v>0</v>
      </c>
      <c r="D98" s="19" t="s">
        <v>18</v>
      </c>
      <c r="E98" s="19" t="s">
        <v>35</v>
      </c>
      <c r="O98" s="19" t="s">
        <v>19</v>
      </c>
      <c r="P98" s="19" t="s">
        <v>13</v>
      </c>
      <c r="Q98" s="69"/>
      <c r="R98" s="19" t="s">
        <v>0</v>
      </c>
      <c r="S98" s="19" t="s">
        <v>18</v>
      </c>
      <c r="T98" s="19" t="s">
        <v>35</v>
      </c>
      <c r="U98" s="73" t="s">
        <v>0</v>
      </c>
      <c r="V98" s="19" t="s">
        <v>18</v>
      </c>
      <c r="W98" s="19" t="s">
        <v>35</v>
      </c>
    </row>
    <row r="99" spans="1:23" ht="15.75" thickBot="1" x14ac:dyDescent="0.3">
      <c r="A99" s="19"/>
      <c r="B99" s="19"/>
      <c r="C99" s="45"/>
      <c r="D99" s="45"/>
      <c r="E99" s="19"/>
      <c r="O99" s="45"/>
      <c r="P99" s="73"/>
      <c r="Q99" s="70"/>
      <c r="R99" s="45"/>
      <c r="S99" s="68"/>
      <c r="T99" s="73"/>
      <c r="U99" s="68"/>
      <c r="V99" s="68"/>
      <c r="W99" s="73"/>
    </row>
    <row r="100" spans="1:23" ht="15.75" thickBot="1" x14ac:dyDescent="0.3">
      <c r="A100" s="25">
        <v>1800</v>
      </c>
      <c r="B100" s="25">
        <v>21</v>
      </c>
      <c r="C100" s="30">
        <v>300</v>
      </c>
      <c r="D100" s="43">
        <v>1.29</v>
      </c>
      <c r="E100" s="50">
        <v>955</v>
      </c>
      <c r="O100" s="77"/>
      <c r="P100" s="78"/>
      <c r="Q100" s="62"/>
      <c r="R100" s="74" t="s">
        <v>43</v>
      </c>
      <c r="S100" s="75"/>
      <c r="T100" s="76"/>
      <c r="U100" s="74" t="s">
        <v>44</v>
      </c>
      <c r="V100" s="75"/>
      <c r="W100" s="76"/>
    </row>
    <row r="101" spans="1:23" x14ac:dyDescent="0.25">
      <c r="A101" s="26">
        <v>1800</v>
      </c>
      <c r="B101" s="26">
        <v>21</v>
      </c>
      <c r="C101" s="48">
        <v>450</v>
      </c>
      <c r="D101" s="58">
        <v>1.3</v>
      </c>
      <c r="E101" s="51">
        <v>1389</v>
      </c>
      <c r="O101" s="65">
        <v>1800</v>
      </c>
      <c r="P101" s="26">
        <v>11</v>
      </c>
      <c r="Q101" s="71"/>
      <c r="R101" s="48">
        <v>325</v>
      </c>
      <c r="S101" s="58">
        <v>1.26</v>
      </c>
      <c r="T101" s="51">
        <v>720</v>
      </c>
      <c r="U101" s="61">
        <v>373</v>
      </c>
      <c r="V101" s="58">
        <v>1.26</v>
      </c>
      <c r="W101" s="51">
        <v>720</v>
      </c>
    </row>
    <row r="102" spans="1:23" x14ac:dyDescent="0.25">
      <c r="A102" s="26">
        <v>1800</v>
      </c>
      <c r="B102" s="26">
        <v>21</v>
      </c>
      <c r="C102" s="48">
        <v>600</v>
      </c>
      <c r="D102" s="58">
        <v>1.31</v>
      </c>
      <c r="E102" s="51">
        <v>1812</v>
      </c>
      <c r="O102" s="65">
        <v>1800</v>
      </c>
      <c r="P102" s="26">
        <v>11</v>
      </c>
      <c r="Q102" s="71"/>
      <c r="R102" s="48">
        <v>475</v>
      </c>
      <c r="S102" s="58">
        <v>1.26</v>
      </c>
      <c r="T102" s="51">
        <v>1042</v>
      </c>
      <c r="U102" s="61">
        <v>523</v>
      </c>
      <c r="V102" s="58">
        <v>1.26</v>
      </c>
      <c r="W102" s="51">
        <v>1042</v>
      </c>
    </row>
    <row r="103" spans="1:23" x14ac:dyDescent="0.25">
      <c r="A103" s="26">
        <v>1800</v>
      </c>
      <c r="B103" s="26">
        <v>21</v>
      </c>
      <c r="C103" s="48">
        <v>750</v>
      </c>
      <c r="D103" s="58">
        <v>1.31</v>
      </c>
      <c r="E103" s="51">
        <v>2228</v>
      </c>
      <c r="O103" s="65">
        <v>1800</v>
      </c>
      <c r="P103" s="26">
        <v>11</v>
      </c>
      <c r="Q103" s="71"/>
      <c r="R103" s="48">
        <v>625</v>
      </c>
      <c r="S103" s="58">
        <v>1.27</v>
      </c>
      <c r="T103" s="51">
        <v>1355</v>
      </c>
      <c r="U103" s="61">
        <v>673</v>
      </c>
      <c r="V103" s="58">
        <v>1.27</v>
      </c>
      <c r="W103" s="51">
        <v>1355</v>
      </c>
    </row>
    <row r="104" spans="1:23" x14ac:dyDescent="0.25">
      <c r="A104" s="26">
        <v>1800</v>
      </c>
      <c r="B104" s="26">
        <v>22</v>
      </c>
      <c r="C104" s="48">
        <v>300</v>
      </c>
      <c r="D104" s="58">
        <v>1.3</v>
      </c>
      <c r="E104" s="51">
        <v>1148</v>
      </c>
      <c r="O104" s="65">
        <v>1800</v>
      </c>
      <c r="P104" s="26">
        <v>21</v>
      </c>
      <c r="Q104" s="71"/>
      <c r="R104" s="48">
        <v>325</v>
      </c>
      <c r="S104" s="58">
        <v>1.29</v>
      </c>
      <c r="T104" s="51">
        <v>955</v>
      </c>
      <c r="U104" s="61">
        <v>405</v>
      </c>
      <c r="V104" s="58">
        <v>1.29</v>
      </c>
      <c r="W104" s="51">
        <v>955</v>
      </c>
    </row>
    <row r="105" spans="1:23" x14ac:dyDescent="0.25">
      <c r="A105" s="26">
        <v>1800</v>
      </c>
      <c r="B105" s="26">
        <v>22</v>
      </c>
      <c r="C105" s="48">
        <v>450</v>
      </c>
      <c r="D105" s="58">
        <v>1.3</v>
      </c>
      <c r="E105" s="51">
        <v>1698</v>
      </c>
      <c r="O105" s="65">
        <v>1800</v>
      </c>
      <c r="P105" s="26">
        <v>21</v>
      </c>
      <c r="Q105" s="71"/>
      <c r="R105" s="48">
        <v>475</v>
      </c>
      <c r="S105" s="58">
        <v>1.3</v>
      </c>
      <c r="T105" s="51">
        <v>1389</v>
      </c>
      <c r="U105" s="61">
        <v>555</v>
      </c>
      <c r="V105" s="58">
        <v>1.3</v>
      </c>
      <c r="W105" s="51">
        <v>1389</v>
      </c>
    </row>
    <row r="106" spans="1:23" x14ac:dyDescent="0.25">
      <c r="A106" s="26">
        <v>1800</v>
      </c>
      <c r="B106" s="26">
        <v>22</v>
      </c>
      <c r="C106" s="48">
        <v>600</v>
      </c>
      <c r="D106" s="58">
        <v>1.31</v>
      </c>
      <c r="E106" s="51">
        <v>2242</v>
      </c>
      <c r="O106" s="65">
        <v>1800</v>
      </c>
      <c r="P106" s="26">
        <v>21</v>
      </c>
      <c r="Q106" s="71"/>
      <c r="R106" s="48">
        <v>625</v>
      </c>
      <c r="S106" s="58">
        <v>1.31</v>
      </c>
      <c r="T106" s="51">
        <v>1812</v>
      </c>
      <c r="U106" s="61">
        <v>705</v>
      </c>
      <c r="V106" s="58">
        <v>1.31</v>
      </c>
      <c r="W106" s="51">
        <v>1812</v>
      </c>
    </row>
    <row r="107" spans="1:23" x14ac:dyDescent="0.25">
      <c r="A107" s="26">
        <v>1800</v>
      </c>
      <c r="B107" s="26">
        <v>22</v>
      </c>
      <c r="C107" s="48">
        <v>750</v>
      </c>
      <c r="D107" s="58">
        <v>1.31</v>
      </c>
      <c r="E107" s="51">
        <v>2781</v>
      </c>
      <c r="O107" s="65">
        <v>1950</v>
      </c>
      <c r="P107" s="26">
        <v>11</v>
      </c>
      <c r="Q107" s="71"/>
      <c r="R107" s="48">
        <v>325</v>
      </c>
      <c r="S107" s="58">
        <v>1.26</v>
      </c>
      <c r="T107" s="51">
        <v>767</v>
      </c>
      <c r="U107" s="61">
        <v>373</v>
      </c>
      <c r="V107" s="58">
        <v>1.26</v>
      </c>
      <c r="W107" s="51">
        <v>767</v>
      </c>
    </row>
    <row r="108" spans="1:23" x14ac:dyDescent="0.25">
      <c r="A108" s="26">
        <v>1950</v>
      </c>
      <c r="B108" s="26">
        <v>21</v>
      </c>
      <c r="C108" s="48">
        <v>300</v>
      </c>
      <c r="D108" s="58">
        <v>1.29</v>
      </c>
      <c r="E108" s="51">
        <v>1008</v>
      </c>
      <c r="O108" s="65">
        <v>1950</v>
      </c>
      <c r="P108" s="26">
        <v>11</v>
      </c>
      <c r="Q108" s="71"/>
      <c r="R108" s="48">
        <v>475</v>
      </c>
      <c r="S108" s="58">
        <v>1.26</v>
      </c>
      <c r="T108" s="51">
        <v>1110</v>
      </c>
      <c r="U108" s="61">
        <v>523</v>
      </c>
      <c r="V108" s="58">
        <v>1.26</v>
      </c>
      <c r="W108" s="51">
        <v>1110</v>
      </c>
    </row>
    <row r="109" spans="1:23" x14ac:dyDescent="0.25">
      <c r="A109" s="26">
        <v>1950</v>
      </c>
      <c r="B109" s="26">
        <v>21</v>
      </c>
      <c r="C109" s="48">
        <v>450</v>
      </c>
      <c r="D109" s="58">
        <v>1.3</v>
      </c>
      <c r="E109" s="51">
        <v>1466</v>
      </c>
      <c r="O109" s="65">
        <v>1950</v>
      </c>
      <c r="P109" s="26">
        <v>11</v>
      </c>
      <c r="Q109" s="71"/>
      <c r="R109" s="48">
        <v>625</v>
      </c>
      <c r="S109" s="58">
        <v>1.27</v>
      </c>
      <c r="T109" s="51">
        <v>1444</v>
      </c>
      <c r="U109" s="61">
        <v>673</v>
      </c>
      <c r="V109" s="58">
        <v>1.27</v>
      </c>
      <c r="W109" s="51">
        <v>1444</v>
      </c>
    </row>
    <row r="110" spans="1:23" x14ac:dyDescent="0.25">
      <c r="A110" s="26">
        <v>1950</v>
      </c>
      <c r="B110" s="26">
        <v>21</v>
      </c>
      <c r="C110" s="48">
        <v>600</v>
      </c>
      <c r="D110" s="58">
        <v>1.3</v>
      </c>
      <c r="E110" s="51">
        <v>1913</v>
      </c>
      <c r="O110" s="65">
        <v>1950</v>
      </c>
      <c r="P110" s="26">
        <v>11</v>
      </c>
      <c r="Q110" s="71"/>
      <c r="R110" s="48">
        <v>775</v>
      </c>
      <c r="S110" s="58">
        <v>1.27</v>
      </c>
      <c r="T110" s="51">
        <v>1770</v>
      </c>
      <c r="U110" s="61">
        <v>823</v>
      </c>
      <c r="V110" s="58">
        <v>1.27</v>
      </c>
      <c r="W110" s="51">
        <v>1770</v>
      </c>
    </row>
    <row r="111" spans="1:23" x14ac:dyDescent="0.25">
      <c r="A111" s="26">
        <v>1950</v>
      </c>
      <c r="B111" s="26">
        <v>21</v>
      </c>
      <c r="C111" s="48">
        <v>750</v>
      </c>
      <c r="D111" s="58">
        <v>1.31</v>
      </c>
      <c r="E111" s="51">
        <v>2351</v>
      </c>
      <c r="O111" s="65">
        <v>1950</v>
      </c>
      <c r="P111" s="26">
        <v>21</v>
      </c>
      <c r="Q111" s="71"/>
      <c r="R111" s="48">
        <v>325</v>
      </c>
      <c r="S111" s="58">
        <v>1.29</v>
      </c>
      <c r="T111" s="51">
        <v>1008</v>
      </c>
      <c r="U111" s="61">
        <v>405</v>
      </c>
      <c r="V111" s="58">
        <v>1.29</v>
      </c>
      <c r="W111" s="51">
        <v>1008</v>
      </c>
    </row>
    <row r="112" spans="1:23" x14ac:dyDescent="0.25">
      <c r="A112" s="26">
        <v>1950</v>
      </c>
      <c r="B112" s="26">
        <v>22</v>
      </c>
      <c r="C112" s="48">
        <v>300</v>
      </c>
      <c r="D112" s="58">
        <v>1.29</v>
      </c>
      <c r="E112" s="51">
        <v>1208</v>
      </c>
      <c r="O112" s="65">
        <v>1950</v>
      </c>
      <c r="P112" s="26">
        <v>21</v>
      </c>
      <c r="Q112" s="71"/>
      <c r="R112" s="48">
        <v>475</v>
      </c>
      <c r="S112" s="58">
        <v>1.3</v>
      </c>
      <c r="T112" s="51">
        <v>1466</v>
      </c>
      <c r="U112" s="61">
        <v>555</v>
      </c>
      <c r="V112" s="58">
        <v>1.3</v>
      </c>
      <c r="W112" s="51">
        <v>1466</v>
      </c>
    </row>
    <row r="113" spans="1:23" x14ac:dyDescent="0.25">
      <c r="A113" s="26">
        <v>1950</v>
      </c>
      <c r="B113" s="26">
        <v>22</v>
      </c>
      <c r="C113" s="48">
        <v>450</v>
      </c>
      <c r="D113" s="58">
        <v>1.3</v>
      </c>
      <c r="E113" s="51">
        <v>1788</v>
      </c>
      <c r="O113" s="65">
        <v>1950</v>
      </c>
      <c r="P113" s="26">
        <v>21</v>
      </c>
      <c r="Q113" s="71"/>
      <c r="R113" s="48">
        <v>625</v>
      </c>
      <c r="S113" s="58">
        <v>1.3</v>
      </c>
      <c r="T113" s="51">
        <v>1913</v>
      </c>
      <c r="U113" s="61">
        <v>705</v>
      </c>
      <c r="V113" s="58">
        <v>1.3</v>
      </c>
      <c r="W113" s="51">
        <v>1913</v>
      </c>
    </row>
    <row r="114" spans="1:23" x14ac:dyDescent="0.25">
      <c r="A114" s="26">
        <v>1950</v>
      </c>
      <c r="B114" s="26">
        <v>22</v>
      </c>
      <c r="C114" s="48">
        <v>600</v>
      </c>
      <c r="D114" s="58">
        <v>1.3</v>
      </c>
      <c r="E114" s="51">
        <v>2360</v>
      </c>
      <c r="O114" s="65">
        <v>1950</v>
      </c>
      <c r="P114" s="26">
        <v>21</v>
      </c>
      <c r="Q114" s="71"/>
      <c r="R114" s="48">
        <v>775</v>
      </c>
      <c r="S114" s="58">
        <v>1.31</v>
      </c>
      <c r="T114" s="51">
        <v>2351</v>
      </c>
      <c r="U114" s="61">
        <v>855</v>
      </c>
      <c r="V114" s="58">
        <v>1.31</v>
      </c>
      <c r="W114" s="51">
        <v>2351</v>
      </c>
    </row>
    <row r="115" spans="1:23" ht="15.75" thickBot="1" x14ac:dyDescent="0.3">
      <c r="A115" s="24">
        <v>1950</v>
      </c>
      <c r="B115" s="24">
        <v>22</v>
      </c>
      <c r="C115" s="49">
        <v>750</v>
      </c>
      <c r="D115" s="59">
        <v>1.31</v>
      </c>
      <c r="E115" s="52">
        <v>2928</v>
      </c>
      <c r="O115" s="65">
        <v>2100</v>
      </c>
      <c r="P115" s="26">
        <v>11</v>
      </c>
      <c r="Q115" s="71"/>
      <c r="R115" s="48">
        <v>625</v>
      </c>
      <c r="S115" s="58">
        <v>1.26</v>
      </c>
      <c r="T115" s="51">
        <v>1530</v>
      </c>
      <c r="U115" s="61">
        <v>673</v>
      </c>
      <c r="V115" s="58">
        <v>1.26</v>
      </c>
      <c r="W115" s="51">
        <v>1530</v>
      </c>
    </row>
    <row r="116" spans="1:23" x14ac:dyDescent="0.25">
      <c r="O116" s="65">
        <v>2100</v>
      </c>
      <c r="P116" s="26">
        <v>11</v>
      </c>
      <c r="Q116" s="71"/>
      <c r="R116" s="48">
        <v>775</v>
      </c>
      <c r="S116" s="58">
        <v>1.27</v>
      </c>
      <c r="T116" s="51">
        <v>1876</v>
      </c>
      <c r="U116" s="61">
        <v>823</v>
      </c>
      <c r="V116" s="58">
        <v>1.27</v>
      </c>
      <c r="W116" s="51">
        <v>1876</v>
      </c>
    </row>
    <row r="117" spans="1:23" x14ac:dyDescent="0.25">
      <c r="O117" s="65">
        <v>2100</v>
      </c>
      <c r="P117" s="26">
        <v>21</v>
      </c>
      <c r="Q117" s="71"/>
      <c r="R117" s="48">
        <v>625</v>
      </c>
      <c r="S117" s="58">
        <v>1.3</v>
      </c>
      <c r="T117" s="51">
        <v>2012</v>
      </c>
      <c r="U117" s="61">
        <v>705</v>
      </c>
      <c r="V117" s="58">
        <v>1.3</v>
      </c>
      <c r="W117" s="51">
        <v>2012</v>
      </c>
    </row>
    <row r="118" spans="1:23" ht="15.75" thickBot="1" x14ac:dyDescent="0.3">
      <c r="O118" s="66">
        <v>2100</v>
      </c>
      <c r="P118" s="24">
        <v>21</v>
      </c>
      <c r="Q118" s="72"/>
      <c r="R118" s="49">
        <v>775</v>
      </c>
      <c r="S118" s="59">
        <v>1.3</v>
      </c>
      <c r="T118" s="52">
        <v>2473</v>
      </c>
      <c r="U118" s="67">
        <v>855</v>
      </c>
      <c r="V118" s="59">
        <v>1.3</v>
      </c>
      <c r="W118" s="52">
        <v>2473</v>
      </c>
    </row>
    <row r="122" spans="1:23" ht="15.75" thickBot="1" x14ac:dyDescent="0.3">
      <c r="A122" s="47" t="s">
        <v>63</v>
      </c>
    </row>
    <row r="123" spans="1:23" ht="29.25" thickBot="1" x14ac:dyDescent="0.3">
      <c r="A123" s="19" t="s">
        <v>19</v>
      </c>
      <c r="B123" s="19" t="s">
        <v>13</v>
      </c>
      <c r="C123" s="19" t="s">
        <v>61</v>
      </c>
      <c r="D123" s="19" t="s">
        <v>18</v>
      </c>
      <c r="E123" s="19" t="s">
        <v>35</v>
      </c>
    </row>
    <row r="124" spans="1:23" x14ac:dyDescent="0.25">
      <c r="A124" s="25">
        <v>1772</v>
      </c>
      <c r="B124" s="25">
        <v>10</v>
      </c>
      <c r="C124" s="30">
        <v>420</v>
      </c>
      <c r="D124" s="43">
        <v>1.34</v>
      </c>
      <c r="E124" s="50">
        <v>884</v>
      </c>
    </row>
    <row r="125" spans="1:23" x14ac:dyDescent="0.25">
      <c r="A125" s="26">
        <v>1772</v>
      </c>
      <c r="B125" s="26">
        <v>10</v>
      </c>
      <c r="C125" s="48">
        <v>570</v>
      </c>
      <c r="D125" s="58">
        <v>1.34</v>
      </c>
      <c r="E125" s="51">
        <v>1326</v>
      </c>
    </row>
    <row r="126" spans="1:23" x14ac:dyDescent="0.25">
      <c r="A126" s="26">
        <v>1772</v>
      </c>
      <c r="B126" s="26">
        <v>10</v>
      </c>
      <c r="C126" s="48">
        <v>720</v>
      </c>
      <c r="D126" s="58">
        <v>1.34</v>
      </c>
      <c r="E126" s="51">
        <v>1768</v>
      </c>
    </row>
    <row r="127" spans="1:23" x14ac:dyDescent="0.25">
      <c r="A127" s="26">
        <v>1772</v>
      </c>
      <c r="B127" s="26">
        <v>10</v>
      </c>
      <c r="C127" s="48">
        <v>870</v>
      </c>
      <c r="D127" s="58">
        <v>1.34</v>
      </c>
      <c r="E127" s="51">
        <v>2210</v>
      </c>
    </row>
    <row r="128" spans="1:23" x14ac:dyDescent="0.25">
      <c r="A128" s="26">
        <v>2072</v>
      </c>
      <c r="B128" s="26">
        <v>20</v>
      </c>
      <c r="C128" s="48">
        <v>420</v>
      </c>
      <c r="D128" s="58">
        <v>1.36</v>
      </c>
      <c r="E128" s="51">
        <v>1007</v>
      </c>
    </row>
    <row r="129" spans="1:30" x14ac:dyDescent="0.25">
      <c r="A129" s="26">
        <v>2072</v>
      </c>
      <c r="B129" s="26">
        <v>20</v>
      </c>
      <c r="C129" s="48">
        <v>570</v>
      </c>
      <c r="D129" s="58">
        <v>1.36</v>
      </c>
      <c r="E129" s="51">
        <v>1510</v>
      </c>
    </row>
    <row r="130" spans="1:30" x14ac:dyDescent="0.25">
      <c r="A130" s="26">
        <v>2072</v>
      </c>
      <c r="B130" s="26">
        <v>20</v>
      </c>
      <c r="C130" s="48">
        <v>720</v>
      </c>
      <c r="D130" s="58">
        <v>1.36</v>
      </c>
      <c r="E130" s="51">
        <v>2013</v>
      </c>
    </row>
    <row r="131" spans="1:30" ht="15.75" thickBot="1" x14ac:dyDescent="0.3">
      <c r="A131" s="24">
        <v>2072</v>
      </c>
      <c r="B131" s="24">
        <v>20</v>
      </c>
      <c r="C131" s="49">
        <v>870</v>
      </c>
      <c r="D131" s="59">
        <v>1.36</v>
      </c>
      <c r="E131" s="52">
        <v>2517</v>
      </c>
    </row>
    <row r="134" spans="1:30" ht="15.75" thickBot="1" x14ac:dyDescent="0.3">
      <c r="A134" t="s">
        <v>76</v>
      </c>
    </row>
    <row r="135" spans="1:30" ht="15.75" thickBot="1" x14ac:dyDescent="0.3">
      <c r="A135" s="80"/>
      <c r="B135" s="82"/>
      <c r="C135" s="82"/>
      <c r="D135" s="83"/>
      <c r="E135" s="82"/>
      <c r="F135" s="104"/>
      <c r="G135" s="712" t="s">
        <v>88</v>
      </c>
      <c r="H135" s="713"/>
      <c r="I135" s="713"/>
      <c r="J135" s="713"/>
      <c r="K135" s="713"/>
      <c r="L135" s="714"/>
      <c r="M135" s="712" t="s">
        <v>89</v>
      </c>
      <c r="N135" s="713"/>
      <c r="O135" s="713"/>
      <c r="P135" s="713"/>
      <c r="Q135" s="713"/>
      <c r="R135" s="714"/>
      <c r="S135" s="712" t="s">
        <v>90</v>
      </c>
      <c r="T135" s="713"/>
      <c r="U135" s="713"/>
      <c r="V135" s="713"/>
      <c r="W135" s="713"/>
      <c r="X135" s="714"/>
      <c r="Y135" s="712" t="s">
        <v>91</v>
      </c>
      <c r="Z135" s="713"/>
      <c r="AA135" s="713"/>
      <c r="AB135" s="713"/>
      <c r="AC135" s="713"/>
      <c r="AD135" s="714"/>
    </row>
    <row r="136" spans="1:30" ht="43.5" thickBot="1" x14ac:dyDescent="0.3">
      <c r="A136" s="84" t="s">
        <v>70</v>
      </c>
      <c r="B136" s="84" t="s">
        <v>83</v>
      </c>
      <c r="C136" s="84" t="s">
        <v>84</v>
      </c>
      <c r="D136" s="84" t="s">
        <v>74</v>
      </c>
      <c r="E136" s="84" t="s">
        <v>73</v>
      </c>
      <c r="F136" s="85" t="s">
        <v>69</v>
      </c>
      <c r="G136" s="105" t="s">
        <v>85</v>
      </c>
      <c r="H136" s="93">
        <v>500</v>
      </c>
      <c r="I136" s="93" t="s">
        <v>85</v>
      </c>
      <c r="J136" s="93">
        <v>650</v>
      </c>
      <c r="K136" s="93" t="s">
        <v>85</v>
      </c>
      <c r="L136" s="93">
        <v>800</v>
      </c>
      <c r="M136" s="105" t="s">
        <v>85</v>
      </c>
      <c r="N136" s="93">
        <v>500</v>
      </c>
      <c r="O136" s="93" t="s">
        <v>85</v>
      </c>
      <c r="P136" s="93">
        <v>650</v>
      </c>
      <c r="Q136" s="93" t="s">
        <v>85</v>
      </c>
      <c r="R136" s="93">
        <v>800</v>
      </c>
      <c r="S136" s="105" t="s">
        <v>85</v>
      </c>
      <c r="T136" s="93">
        <v>500</v>
      </c>
      <c r="U136" s="93" t="s">
        <v>85</v>
      </c>
      <c r="V136" s="93">
        <v>650</v>
      </c>
      <c r="W136" s="93" t="s">
        <v>85</v>
      </c>
      <c r="X136" s="93">
        <v>800</v>
      </c>
      <c r="Y136" s="105" t="s">
        <v>85</v>
      </c>
      <c r="Z136" s="93">
        <v>500</v>
      </c>
      <c r="AA136" s="93" t="s">
        <v>85</v>
      </c>
      <c r="AB136" s="93">
        <v>650</v>
      </c>
      <c r="AC136" s="93" t="s">
        <v>85</v>
      </c>
      <c r="AD136" s="94">
        <v>800</v>
      </c>
    </row>
    <row r="137" spans="1:30" x14ac:dyDescent="0.25">
      <c r="A137" s="86" t="s">
        <v>77</v>
      </c>
      <c r="B137" s="86">
        <v>120</v>
      </c>
      <c r="C137" s="86">
        <v>650</v>
      </c>
      <c r="D137" s="86">
        <v>525</v>
      </c>
      <c r="E137" s="86" t="s">
        <v>86</v>
      </c>
      <c r="F137" s="87"/>
      <c r="G137" s="110">
        <v>1.45</v>
      </c>
      <c r="H137" s="114">
        <v>341</v>
      </c>
      <c r="I137" s="110">
        <v>1.37</v>
      </c>
      <c r="J137" s="114">
        <v>394</v>
      </c>
      <c r="K137" s="110">
        <v>1.34</v>
      </c>
      <c r="L137" s="106">
        <v>426</v>
      </c>
      <c r="M137" s="110">
        <v>1.37</v>
      </c>
      <c r="N137" s="96">
        <v>413</v>
      </c>
      <c r="O137" s="110">
        <v>1.34</v>
      </c>
      <c r="P137" s="96">
        <v>453</v>
      </c>
      <c r="Q137" s="110">
        <v>1.33</v>
      </c>
      <c r="R137" s="96">
        <v>482</v>
      </c>
      <c r="S137" s="110">
        <v>1.43</v>
      </c>
      <c r="T137" s="96">
        <v>362</v>
      </c>
      <c r="U137" s="110">
        <v>1.36</v>
      </c>
      <c r="V137" s="96">
        <v>418</v>
      </c>
      <c r="W137" s="110">
        <v>1.33</v>
      </c>
      <c r="X137" s="96">
        <v>452</v>
      </c>
      <c r="Y137" s="110">
        <v>1.37</v>
      </c>
      <c r="Z137" s="96">
        <v>425</v>
      </c>
      <c r="AA137" s="110">
        <v>1.34</v>
      </c>
      <c r="AB137" s="96">
        <v>467</v>
      </c>
      <c r="AC137" s="110">
        <v>1.32</v>
      </c>
      <c r="AD137" s="97">
        <v>496</v>
      </c>
    </row>
    <row r="138" spans="1:30" x14ac:dyDescent="0.25">
      <c r="A138" s="88" t="s">
        <v>78</v>
      </c>
      <c r="B138" s="88">
        <v>120</v>
      </c>
      <c r="C138" s="88">
        <v>650</v>
      </c>
      <c r="D138" s="88">
        <v>525</v>
      </c>
      <c r="E138" s="88" t="s">
        <v>87</v>
      </c>
      <c r="F138" s="89"/>
      <c r="G138" s="111"/>
      <c r="H138" s="115"/>
      <c r="I138" s="111">
        <v>1.5</v>
      </c>
      <c r="J138" s="115">
        <v>463</v>
      </c>
      <c r="K138" s="111">
        <v>1.47</v>
      </c>
      <c r="L138" s="107">
        <v>501</v>
      </c>
      <c r="M138" s="111">
        <v>1.5</v>
      </c>
      <c r="N138" s="98">
        <v>509</v>
      </c>
      <c r="O138" s="111">
        <v>1.47</v>
      </c>
      <c r="P138" s="98">
        <v>558</v>
      </c>
      <c r="Q138" s="111">
        <v>1.46</v>
      </c>
      <c r="R138" s="98">
        <v>594</v>
      </c>
      <c r="S138" s="111">
        <v>1.57</v>
      </c>
      <c r="T138" s="98">
        <v>425</v>
      </c>
      <c r="U138" s="111">
        <v>1.49</v>
      </c>
      <c r="V138" s="98">
        <v>491</v>
      </c>
      <c r="W138" s="111">
        <v>1.46</v>
      </c>
      <c r="X138" s="98">
        <v>531</v>
      </c>
      <c r="Y138" s="111">
        <v>1.5</v>
      </c>
      <c r="Z138" s="98">
        <v>524</v>
      </c>
      <c r="AA138" s="111">
        <v>1.47</v>
      </c>
      <c r="AB138" s="98">
        <v>576</v>
      </c>
      <c r="AC138" s="111">
        <v>1.46</v>
      </c>
      <c r="AD138" s="99">
        <v>612</v>
      </c>
    </row>
    <row r="139" spans="1:30" x14ac:dyDescent="0.25">
      <c r="A139" s="88" t="s">
        <v>79</v>
      </c>
      <c r="B139" s="88">
        <v>170</v>
      </c>
      <c r="C139" s="88">
        <v>650</v>
      </c>
      <c r="D139" s="88">
        <v>525</v>
      </c>
      <c r="E139" s="88" t="s">
        <v>86</v>
      </c>
      <c r="F139" s="89"/>
      <c r="G139" s="112">
        <v>1.41</v>
      </c>
      <c r="H139" s="116">
        <v>508</v>
      </c>
      <c r="I139" s="112">
        <v>1.34</v>
      </c>
      <c r="J139" s="116">
        <v>589</v>
      </c>
      <c r="K139" s="112">
        <v>1.31</v>
      </c>
      <c r="L139" s="108">
        <v>636</v>
      </c>
      <c r="M139" s="112">
        <v>1.34</v>
      </c>
      <c r="N139" s="100">
        <v>653</v>
      </c>
      <c r="O139" s="112">
        <v>1.31</v>
      </c>
      <c r="P139" s="100">
        <v>716</v>
      </c>
      <c r="Q139" s="112">
        <v>1.3</v>
      </c>
      <c r="R139" s="100">
        <v>762</v>
      </c>
      <c r="S139" s="112">
        <v>1.4</v>
      </c>
      <c r="T139" s="100">
        <v>539</v>
      </c>
      <c r="U139" s="112">
        <v>1.33</v>
      </c>
      <c r="V139" s="100">
        <v>624</v>
      </c>
      <c r="W139" s="112">
        <v>1.3</v>
      </c>
      <c r="X139" s="100">
        <v>674</v>
      </c>
      <c r="Y139" s="112">
        <v>1.34</v>
      </c>
      <c r="Z139" s="100">
        <v>673</v>
      </c>
      <c r="AA139" s="112">
        <v>1.31</v>
      </c>
      <c r="AB139" s="100">
        <v>739</v>
      </c>
      <c r="AC139" s="112">
        <v>1.3</v>
      </c>
      <c r="AD139" s="101">
        <v>786</v>
      </c>
    </row>
    <row r="140" spans="1:30" x14ac:dyDescent="0.25">
      <c r="A140" s="88" t="s">
        <v>80</v>
      </c>
      <c r="B140" s="88">
        <v>170</v>
      </c>
      <c r="C140" s="88">
        <v>650</v>
      </c>
      <c r="D140" s="88">
        <v>525</v>
      </c>
      <c r="E140" s="88" t="s">
        <v>87</v>
      </c>
      <c r="F140" s="89"/>
      <c r="G140" s="112"/>
      <c r="H140" s="116"/>
      <c r="I140" s="112">
        <v>1.47</v>
      </c>
      <c r="J140" s="116">
        <v>658</v>
      </c>
      <c r="K140" s="112">
        <v>1.44</v>
      </c>
      <c r="L140" s="108">
        <v>712</v>
      </c>
      <c r="M140" s="112">
        <v>1.47</v>
      </c>
      <c r="N140" s="100">
        <v>769</v>
      </c>
      <c r="O140" s="112">
        <v>1.44</v>
      </c>
      <c r="P140" s="100">
        <v>844</v>
      </c>
      <c r="Q140" s="112">
        <v>1.43</v>
      </c>
      <c r="R140" s="100">
        <v>898</v>
      </c>
      <c r="S140" s="112">
        <v>1.54</v>
      </c>
      <c r="T140" s="100">
        <v>603</v>
      </c>
      <c r="U140" s="112">
        <v>1.45</v>
      </c>
      <c r="V140" s="100">
        <v>698</v>
      </c>
      <c r="W140" s="112">
        <v>1.43</v>
      </c>
      <c r="X140" s="100">
        <v>755</v>
      </c>
      <c r="Y140" s="112">
        <v>1.47</v>
      </c>
      <c r="Z140" s="100">
        <v>793</v>
      </c>
      <c r="AA140" s="112">
        <v>1.44</v>
      </c>
      <c r="AB140" s="100">
        <v>870</v>
      </c>
      <c r="AC140" s="112">
        <v>1.43</v>
      </c>
      <c r="AD140" s="101">
        <v>926</v>
      </c>
    </row>
    <row r="141" spans="1:30" x14ac:dyDescent="0.25">
      <c r="A141" s="88" t="s">
        <v>81</v>
      </c>
      <c r="B141" s="88">
        <v>220</v>
      </c>
      <c r="C141" s="88">
        <v>650</v>
      </c>
      <c r="D141" s="88">
        <v>525</v>
      </c>
      <c r="E141" s="88" t="s">
        <v>86</v>
      </c>
      <c r="F141" s="89"/>
      <c r="G141" s="112">
        <v>1.42</v>
      </c>
      <c r="H141" s="116">
        <v>647</v>
      </c>
      <c r="I141" s="112">
        <v>1.34</v>
      </c>
      <c r="J141" s="116">
        <v>748</v>
      </c>
      <c r="K141" s="112">
        <v>1.32</v>
      </c>
      <c r="L141" s="108">
        <v>809</v>
      </c>
      <c r="M141" s="112">
        <v>1.35</v>
      </c>
      <c r="N141" s="100">
        <v>900</v>
      </c>
      <c r="O141" s="112">
        <v>1.32</v>
      </c>
      <c r="P141" s="100">
        <v>987</v>
      </c>
      <c r="Q141" s="112">
        <v>1.31</v>
      </c>
      <c r="R141" s="100">
        <v>1050</v>
      </c>
      <c r="S141" s="112">
        <v>1.4</v>
      </c>
      <c r="T141" s="100">
        <v>686</v>
      </c>
      <c r="U141" s="112">
        <v>1.33</v>
      </c>
      <c r="V141" s="100">
        <v>794</v>
      </c>
      <c r="W141" s="112">
        <v>1.31</v>
      </c>
      <c r="X141" s="100">
        <v>858</v>
      </c>
      <c r="Y141" s="112">
        <v>1.35</v>
      </c>
      <c r="Z141" s="100">
        <v>928</v>
      </c>
      <c r="AA141" s="112">
        <v>1.32</v>
      </c>
      <c r="AB141" s="100">
        <v>1018</v>
      </c>
      <c r="AC141" s="112">
        <v>1.31</v>
      </c>
      <c r="AD141" s="101">
        <v>1083</v>
      </c>
    </row>
    <row r="142" spans="1:30" x14ac:dyDescent="0.25">
      <c r="A142" s="88" t="s">
        <v>82</v>
      </c>
      <c r="B142" s="88">
        <v>220</v>
      </c>
      <c r="C142" s="88">
        <v>650</v>
      </c>
      <c r="D142" s="88">
        <v>525</v>
      </c>
      <c r="E142" s="88" t="s">
        <v>87</v>
      </c>
      <c r="F142" s="89"/>
      <c r="G142" s="112"/>
      <c r="H142" s="116"/>
      <c r="I142" s="112">
        <v>1.47</v>
      </c>
      <c r="J142" s="116">
        <v>804</v>
      </c>
      <c r="K142" s="112">
        <v>1.44</v>
      </c>
      <c r="L142" s="108">
        <v>869</v>
      </c>
      <c r="M142" s="112">
        <v>1.48</v>
      </c>
      <c r="N142" s="100">
        <v>1020</v>
      </c>
      <c r="O142" s="112">
        <v>1.45</v>
      </c>
      <c r="P142" s="100">
        <v>1119</v>
      </c>
      <c r="Q142" s="112">
        <v>1.44</v>
      </c>
      <c r="R142" s="100">
        <v>1189</v>
      </c>
      <c r="S142" s="112">
        <v>1.54</v>
      </c>
      <c r="T142" s="100">
        <v>737</v>
      </c>
      <c r="U142" s="112">
        <v>1.46</v>
      </c>
      <c r="V142" s="100">
        <v>853</v>
      </c>
      <c r="W142" s="112">
        <v>1.43</v>
      </c>
      <c r="X142" s="100">
        <v>922</v>
      </c>
      <c r="Y142" s="112">
        <v>1.48</v>
      </c>
      <c r="Z142" s="100">
        <v>1051</v>
      </c>
      <c r="AA142" s="112">
        <v>1.45</v>
      </c>
      <c r="AB142" s="100">
        <v>1154</v>
      </c>
      <c r="AC142" s="112">
        <v>1.44</v>
      </c>
      <c r="AD142" s="101">
        <v>1227</v>
      </c>
    </row>
    <row r="143" spans="1:30" x14ac:dyDescent="0.25">
      <c r="A143" s="88" t="s">
        <v>77</v>
      </c>
      <c r="B143" s="88">
        <v>120</v>
      </c>
      <c r="C143" s="88">
        <v>850</v>
      </c>
      <c r="D143" s="88">
        <v>725</v>
      </c>
      <c r="E143" s="88" t="s">
        <v>86</v>
      </c>
      <c r="F143" s="89"/>
      <c r="G143" s="112">
        <v>1.45</v>
      </c>
      <c r="H143" s="116">
        <v>501</v>
      </c>
      <c r="I143" s="112">
        <v>1.37</v>
      </c>
      <c r="J143" s="116">
        <v>580</v>
      </c>
      <c r="K143" s="112">
        <v>1.34</v>
      </c>
      <c r="L143" s="108">
        <v>627</v>
      </c>
      <c r="M143" s="112">
        <v>1.37</v>
      </c>
      <c r="N143" s="100">
        <v>607</v>
      </c>
      <c r="O143" s="112">
        <v>1.34</v>
      </c>
      <c r="P143" s="100">
        <v>666</v>
      </c>
      <c r="Q143" s="112">
        <v>1.33</v>
      </c>
      <c r="R143" s="100">
        <v>708</v>
      </c>
      <c r="S143" s="112">
        <v>1.43</v>
      </c>
      <c r="T143" s="100">
        <v>532</v>
      </c>
      <c r="U143" s="112">
        <v>1.36</v>
      </c>
      <c r="V143" s="100">
        <v>615</v>
      </c>
      <c r="W143" s="112">
        <v>1.33</v>
      </c>
      <c r="X143" s="100">
        <v>665</v>
      </c>
      <c r="Y143" s="112">
        <v>1.37</v>
      </c>
      <c r="Z143" s="100">
        <v>626</v>
      </c>
      <c r="AA143" s="112">
        <v>1.34</v>
      </c>
      <c r="AB143" s="100">
        <v>687</v>
      </c>
      <c r="AC143" s="112">
        <v>1.32</v>
      </c>
      <c r="AD143" s="101">
        <v>730</v>
      </c>
    </row>
    <row r="144" spans="1:30" x14ac:dyDescent="0.25">
      <c r="A144" s="88" t="s">
        <v>78</v>
      </c>
      <c r="B144" s="88">
        <v>120</v>
      </c>
      <c r="C144" s="88">
        <v>850</v>
      </c>
      <c r="D144" s="88">
        <v>725</v>
      </c>
      <c r="E144" s="88" t="s">
        <v>87</v>
      </c>
      <c r="F144" s="89"/>
      <c r="G144" s="112"/>
      <c r="H144" s="116"/>
      <c r="I144" s="112">
        <v>1.5</v>
      </c>
      <c r="J144" s="116">
        <v>681</v>
      </c>
      <c r="K144" s="112">
        <v>1.47</v>
      </c>
      <c r="L144" s="108">
        <v>736</v>
      </c>
      <c r="M144" s="112">
        <v>1.5</v>
      </c>
      <c r="N144" s="100">
        <v>748</v>
      </c>
      <c r="O144" s="112">
        <v>1.47</v>
      </c>
      <c r="P144" s="100">
        <v>821</v>
      </c>
      <c r="Q144" s="112">
        <v>1.46</v>
      </c>
      <c r="R144" s="100">
        <v>873</v>
      </c>
      <c r="S144" s="112">
        <v>1.57</v>
      </c>
      <c r="T144" s="100">
        <v>624</v>
      </c>
      <c r="U144" s="112">
        <v>1.49</v>
      </c>
      <c r="V144" s="100">
        <v>722</v>
      </c>
      <c r="W144" s="112">
        <v>1.46</v>
      </c>
      <c r="X144" s="100">
        <v>781</v>
      </c>
      <c r="Y144" s="112">
        <v>1.5</v>
      </c>
      <c r="Z144" s="100">
        <v>771</v>
      </c>
      <c r="AA144" s="112">
        <v>1.47</v>
      </c>
      <c r="AB144" s="100">
        <v>848</v>
      </c>
      <c r="AC144" s="112">
        <v>1.46</v>
      </c>
      <c r="AD144" s="101">
        <v>901</v>
      </c>
    </row>
    <row r="145" spans="1:30" x14ac:dyDescent="0.25">
      <c r="A145" s="88" t="s">
        <v>79</v>
      </c>
      <c r="B145" s="88">
        <v>170</v>
      </c>
      <c r="C145" s="88">
        <v>850</v>
      </c>
      <c r="D145" s="88">
        <v>725</v>
      </c>
      <c r="E145" s="88" t="s">
        <v>86</v>
      </c>
      <c r="F145" s="89"/>
      <c r="G145" s="112">
        <v>1.41</v>
      </c>
      <c r="H145" s="116">
        <v>748</v>
      </c>
      <c r="I145" s="112">
        <v>1.34</v>
      </c>
      <c r="J145" s="116">
        <v>867</v>
      </c>
      <c r="K145" s="112">
        <v>1.31</v>
      </c>
      <c r="L145" s="108">
        <v>935</v>
      </c>
      <c r="M145" s="112">
        <v>1.34</v>
      </c>
      <c r="N145" s="100">
        <v>960</v>
      </c>
      <c r="O145" s="112">
        <v>1.31</v>
      </c>
      <c r="P145" s="100">
        <v>1053</v>
      </c>
      <c r="Q145" s="112">
        <v>1.3</v>
      </c>
      <c r="R145" s="100">
        <v>1120</v>
      </c>
      <c r="S145" s="112">
        <v>1.4</v>
      </c>
      <c r="T145" s="100">
        <v>793</v>
      </c>
      <c r="U145" s="112">
        <v>1.33</v>
      </c>
      <c r="V145" s="100">
        <v>917</v>
      </c>
      <c r="W145" s="112">
        <v>1.3</v>
      </c>
      <c r="X145" s="100">
        <v>992</v>
      </c>
      <c r="Y145" s="112">
        <v>1.34</v>
      </c>
      <c r="Z145" s="100">
        <v>990</v>
      </c>
      <c r="AA145" s="112">
        <v>1.31</v>
      </c>
      <c r="AB145" s="100">
        <v>1087</v>
      </c>
      <c r="AC145" s="112">
        <v>1.3</v>
      </c>
      <c r="AD145" s="101">
        <v>1156</v>
      </c>
    </row>
    <row r="146" spans="1:30" x14ac:dyDescent="0.25">
      <c r="A146" s="88" t="s">
        <v>80</v>
      </c>
      <c r="B146" s="88">
        <v>170</v>
      </c>
      <c r="C146" s="88">
        <v>850</v>
      </c>
      <c r="D146" s="88">
        <v>725</v>
      </c>
      <c r="E146" s="88" t="s">
        <v>87</v>
      </c>
      <c r="F146" s="89"/>
      <c r="G146" s="112"/>
      <c r="H146" s="116"/>
      <c r="I146" s="112">
        <v>1.47</v>
      </c>
      <c r="J146" s="116">
        <v>967</v>
      </c>
      <c r="K146" s="112">
        <v>1.44</v>
      </c>
      <c r="L146" s="108">
        <v>1047</v>
      </c>
      <c r="M146" s="112">
        <v>1.47</v>
      </c>
      <c r="N146" s="100">
        <v>1130</v>
      </c>
      <c r="O146" s="112">
        <v>1.44</v>
      </c>
      <c r="P146" s="100">
        <v>1241</v>
      </c>
      <c r="Q146" s="112">
        <v>1.43</v>
      </c>
      <c r="R146" s="100">
        <v>1320</v>
      </c>
      <c r="S146" s="112">
        <v>1.54</v>
      </c>
      <c r="T146" s="100">
        <v>887</v>
      </c>
      <c r="U146" s="112">
        <v>1.45</v>
      </c>
      <c r="V146" s="100">
        <v>1027</v>
      </c>
      <c r="W146" s="112">
        <v>1.43</v>
      </c>
      <c r="X146" s="100">
        <v>1110</v>
      </c>
      <c r="Y146" s="112">
        <v>1.47</v>
      </c>
      <c r="Z146" s="100">
        <v>1166</v>
      </c>
      <c r="AA146" s="112">
        <v>1.44</v>
      </c>
      <c r="AB146" s="100">
        <v>1280</v>
      </c>
      <c r="AC146" s="112">
        <v>1.43</v>
      </c>
      <c r="AD146" s="101">
        <v>1362</v>
      </c>
    </row>
    <row r="147" spans="1:30" x14ac:dyDescent="0.25">
      <c r="A147" s="88" t="s">
        <v>81</v>
      </c>
      <c r="B147" s="88">
        <v>220</v>
      </c>
      <c r="C147" s="88">
        <v>850</v>
      </c>
      <c r="D147" s="88">
        <v>725</v>
      </c>
      <c r="E147" s="88" t="s">
        <v>86</v>
      </c>
      <c r="F147" s="89"/>
      <c r="G147" s="112">
        <v>1.42</v>
      </c>
      <c r="H147" s="116">
        <v>951</v>
      </c>
      <c r="I147" s="112">
        <v>1.34</v>
      </c>
      <c r="J147" s="116">
        <v>1100</v>
      </c>
      <c r="K147" s="112">
        <v>1.32</v>
      </c>
      <c r="L147" s="108">
        <v>1189</v>
      </c>
      <c r="M147" s="112">
        <v>1.35</v>
      </c>
      <c r="N147" s="100">
        <v>1323</v>
      </c>
      <c r="O147" s="112">
        <v>1.32</v>
      </c>
      <c r="P147" s="100">
        <v>1452</v>
      </c>
      <c r="Q147" s="112">
        <v>1.31</v>
      </c>
      <c r="R147" s="100">
        <v>1544</v>
      </c>
      <c r="S147" s="112">
        <v>1.4</v>
      </c>
      <c r="T147" s="100">
        <v>1009</v>
      </c>
      <c r="U147" s="112">
        <v>1.33</v>
      </c>
      <c r="V147" s="100">
        <v>1168</v>
      </c>
      <c r="W147" s="112">
        <v>1.31</v>
      </c>
      <c r="X147" s="100">
        <v>1262</v>
      </c>
      <c r="Y147" s="112">
        <v>1.35</v>
      </c>
      <c r="Z147" s="100">
        <v>1364</v>
      </c>
      <c r="AA147" s="112">
        <v>1.32</v>
      </c>
      <c r="AB147" s="100">
        <v>1498</v>
      </c>
      <c r="AC147" s="112">
        <v>1.31</v>
      </c>
      <c r="AD147" s="101">
        <v>1593</v>
      </c>
    </row>
    <row r="148" spans="1:30" x14ac:dyDescent="0.25">
      <c r="A148" s="88" t="s">
        <v>82</v>
      </c>
      <c r="B148" s="88">
        <v>220</v>
      </c>
      <c r="C148" s="88">
        <v>850</v>
      </c>
      <c r="D148" s="88">
        <v>725</v>
      </c>
      <c r="E148" s="88" t="s">
        <v>87</v>
      </c>
      <c r="F148" s="89"/>
      <c r="G148" s="112"/>
      <c r="H148" s="116"/>
      <c r="I148" s="112">
        <v>1.47</v>
      </c>
      <c r="J148" s="116">
        <v>1182</v>
      </c>
      <c r="K148" s="112">
        <v>1.44</v>
      </c>
      <c r="L148" s="108">
        <v>1277</v>
      </c>
      <c r="M148" s="112">
        <v>1.48</v>
      </c>
      <c r="N148" s="100">
        <v>1499</v>
      </c>
      <c r="O148" s="112">
        <v>1.45</v>
      </c>
      <c r="P148" s="100">
        <v>1645</v>
      </c>
      <c r="Q148" s="112">
        <v>1.44</v>
      </c>
      <c r="R148" s="100">
        <v>1749</v>
      </c>
      <c r="S148" s="112">
        <v>1.54</v>
      </c>
      <c r="T148" s="100">
        <v>1084</v>
      </c>
      <c r="U148" s="112">
        <v>1.46</v>
      </c>
      <c r="V148" s="100">
        <v>1254</v>
      </c>
      <c r="W148" s="112">
        <v>1.43</v>
      </c>
      <c r="X148" s="100">
        <v>1356</v>
      </c>
      <c r="Y148" s="112">
        <v>1.48</v>
      </c>
      <c r="Z148" s="100">
        <v>1546</v>
      </c>
      <c r="AA148" s="112">
        <v>1.45</v>
      </c>
      <c r="AB148" s="100">
        <v>1697</v>
      </c>
      <c r="AC148" s="112">
        <v>1.44</v>
      </c>
      <c r="AD148" s="101">
        <v>1804</v>
      </c>
    </row>
    <row r="149" spans="1:30" x14ac:dyDescent="0.25">
      <c r="A149" s="88" t="s">
        <v>77</v>
      </c>
      <c r="B149" s="88">
        <v>120</v>
      </c>
      <c r="C149" s="88">
        <v>1050</v>
      </c>
      <c r="D149" s="88">
        <v>925</v>
      </c>
      <c r="E149" s="88" t="s">
        <v>86</v>
      </c>
      <c r="F149" s="89"/>
      <c r="G149" s="112">
        <v>1.45</v>
      </c>
      <c r="H149" s="116">
        <v>662</v>
      </c>
      <c r="I149" s="112">
        <v>1.37</v>
      </c>
      <c r="J149" s="116">
        <v>766</v>
      </c>
      <c r="K149" s="112">
        <v>1.34</v>
      </c>
      <c r="L149" s="108">
        <v>827</v>
      </c>
      <c r="M149" s="112">
        <v>1.37</v>
      </c>
      <c r="N149" s="100">
        <v>801</v>
      </c>
      <c r="O149" s="112">
        <v>1.34</v>
      </c>
      <c r="P149" s="100">
        <v>879</v>
      </c>
      <c r="Q149" s="112">
        <v>1.33</v>
      </c>
      <c r="R149" s="100">
        <v>935</v>
      </c>
      <c r="S149" s="112">
        <v>1.43</v>
      </c>
      <c r="T149" s="100">
        <v>702</v>
      </c>
      <c r="U149" s="112">
        <v>1.36</v>
      </c>
      <c r="V149" s="100">
        <v>812</v>
      </c>
      <c r="W149" s="112">
        <v>1.33</v>
      </c>
      <c r="X149" s="100">
        <v>878</v>
      </c>
      <c r="Y149" s="112">
        <v>1.37</v>
      </c>
      <c r="Z149" s="100">
        <v>826</v>
      </c>
      <c r="AA149" s="112">
        <v>1.34</v>
      </c>
      <c r="AB149" s="100">
        <v>907</v>
      </c>
      <c r="AC149" s="112">
        <v>1.32</v>
      </c>
      <c r="AD149" s="101">
        <v>964</v>
      </c>
    </row>
    <row r="150" spans="1:30" x14ac:dyDescent="0.25">
      <c r="A150" s="88" t="s">
        <v>78</v>
      </c>
      <c r="B150" s="88">
        <v>120</v>
      </c>
      <c r="C150" s="88">
        <v>1050</v>
      </c>
      <c r="D150" s="88">
        <v>925</v>
      </c>
      <c r="E150" s="88" t="s">
        <v>87</v>
      </c>
      <c r="F150" s="89"/>
      <c r="G150" s="112"/>
      <c r="H150" s="116"/>
      <c r="I150" s="112">
        <v>1.5</v>
      </c>
      <c r="J150" s="116">
        <v>899</v>
      </c>
      <c r="K150" s="112">
        <v>1.47</v>
      </c>
      <c r="L150" s="108">
        <v>972</v>
      </c>
      <c r="M150" s="112">
        <v>1.5</v>
      </c>
      <c r="N150" s="100">
        <v>988</v>
      </c>
      <c r="O150" s="112">
        <v>1.47</v>
      </c>
      <c r="P150" s="100">
        <v>1084</v>
      </c>
      <c r="Q150" s="112">
        <v>1.46</v>
      </c>
      <c r="R150" s="100">
        <v>1153</v>
      </c>
      <c r="S150" s="112">
        <v>1.57</v>
      </c>
      <c r="T150" s="100">
        <v>824</v>
      </c>
      <c r="U150" s="112">
        <v>1.49</v>
      </c>
      <c r="V150" s="100">
        <v>954</v>
      </c>
      <c r="W150" s="112">
        <v>1.46</v>
      </c>
      <c r="X150" s="100">
        <v>1031</v>
      </c>
      <c r="Y150" s="112">
        <v>1.5</v>
      </c>
      <c r="Z150" s="100">
        <v>1018</v>
      </c>
      <c r="AA150" s="112">
        <v>1.47</v>
      </c>
      <c r="AB150" s="100">
        <v>1119</v>
      </c>
      <c r="AC150" s="112">
        <v>1.46</v>
      </c>
      <c r="AD150" s="101">
        <v>1189</v>
      </c>
    </row>
    <row r="151" spans="1:30" x14ac:dyDescent="0.25">
      <c r="A151" s="88" t="s">
        <v>79</v>
      </c>
      <c r="B151" s="88">
        <v>170</v>
      </c>
      <c r="C151" s="88">
        <v>1050</v>
      </c>
      <c r="D151" s="88">
        <v>925</v>
      </c>
      <c r="E151" s="88" t="s">
        <v>86</v>
      </c>
      <c r="F151" s="89"/>
      <c r="G151" s="112">
        <v>1.41</v>
      </c>
      <c r="H151" s="116">
        <v>987</v>
      </c>
      <c r="I151" s="112">
        <v>1.34</v>
      </c>
      <c r="J151" s="116">
        <v>1144</v>
      </c>
      <c r="K151" s="112">
        <v>1.31</v>
      </c>
      <c r="L151" s="108">
        <v>1234</v>
      </c>
      <c r="M151" s="112">
        <v>1.34</v>
      </c>
      <c r="N151" s="100">
        <v>1267</v>
      </c>
      <c r="O151" s="112">
        <v>1.31</v>
      </c>
      <c r="P151" s="100">
        <v>1390</v>
      </c>
      <c r="Q151" s="112">
        <v>1.3</v>
      </c>
      <c r="R151" s="100">
        <v>1478</v>
      </c>
      <c r="S151" s="112">
        <v>1.4</v>
      </c>
      <c r="T151" s="100">
        <v>1047</v>
      </c>
      <c r="U151" s="112">
        <v>1.33</v>
      </c>
      <c r="V151" s="100">
        <v>1211</v>
      </c>
      <c r="W151" s="112">
        <v>1.3</v>
      </c>
      <c r="X151" s="100">
        <v>1309</v>
      </c>
      <c r="Y151" s="112">
        <v>1.34</v>
      </c>
      <c r="Z151" s="100">
        <v>1307</v>
      </c>
      <c r="AA151" s="112">
        <v>1.31</v>
      </c>
      <c r="AB151" s="100">
        <v>1435</v>
      </c>
      <c r="AC151" s="112">
        <v>1.3</v>
      </c>
      <c r="AD151" s="101">
        <v>1525</v>
      </c>
    </row>
    <row r="152" spans="1:30" x14ac:dyDescent="0.25">
      <c r="A152" s="88" t="s">
        <v>80</v>
      </c>
      <c r="B152" s="88">
        <v>170</v>
      </c>
      <c r="C152" s="88">
        <v>1050</v>
      </c>
      <c r="D152" s="88">
        <v>925</v>
      </c>
      <c r="E152" s="88" t="s">
        <v>87</v>
      </c>
      <c r="F152" s="89"/>
      <c r="G152" s="112"/>
      <c r="H152" s="116"/>
      <c r="I152" s="112">
        <v>1.47</v>
      </c>
      <c r="J152" s="116">
        <v>1276</v>
      </c>
      <c r="K152" s="112">
        <v>1.44</v>
      </c>
      <c r="L152" s="108">
        <v>1382</v>
      </c>
      <c r="M152" s="112">
        <v>1.47</v>
      </c>
      <c r="N152" s="100">
        <v>1492</v>
      </c>
      <c r="O152" s="112">
        <v>1.44</v>
      </c>
      <c r="P152" s="100">
        <v>1637</v>
      </c>
      <c r="Q152" s="112">
        <v>1.43</v>
      </c>
      <c r="R152" s="100">
        <v>1742</v>
      </c>
      <c r="S152" s="112">
        <v>1.54</v>
      </c>
      <c r="T152" s="100">
        <v>1171</v>
      </c>
      <c r="U152" s="112">
        <v>1.45</v>
      </c>
      <c r="V152" s="100">
        <v>1355</v>
      </c>
      <c r="W152" s="112">
        <v>1.43</v>
      </c>
      <c r="X152" s="100">
        <v>1465</v>
      </c>
      <c r="Y152" s="112">
        <v>1.47</v>
      </c>
      <c r="Z152" s="100">
        <v>1539</v>
      </c>
      <c r="AA152" s="112">
        <v>1.44</v>
      </c>
      <c r="AB152" s="100">
        <v>1690</v>
      </c>
      <c r="AC152" s="112">
        <v>1.43</v>
      </c>
      <c r="AD152" s="101">
        <v>1798</v>
      </c>
    </row>
    <row r="153" spans="1:30" x14ac:dyDescent="0.25">
      <c r="A153" s="88" t="s">
        <v>81</v>
      </c>
      <c r="B153" s="88">
        <v>220</v>
      </c>
      <c r="C153" s="88">
        <v>1050</v>
      </c>
      <c r="D153" s="88">
        <v>925</v>
      </c>
      <c r="E153" s="88" t="s">
        <v>86</v>
      </c>
      <c r="F153" s="89"/>
      <c r="G153" s="112">
        <v>1.42</v>
      </c>
      <c r="H153" s="116">
        <v>1256</v>
      </c>
      <c r="I153" s="112">
        <v>1.34</v>
      </c>
      <c r="J153" s="116">
        <v>1452</v>
      </c>
      <c r="K153" s="112">
        <v>1.32</v>
      </c>
      <c r="L153" s="108">
        <v>1570</v>
      </c>
      <c r="M153" s="112">
        <v>1.35</v>
      </c>
      <c r="N153" s="100">
        <v>1747</v>
      </c>
      <c r="O153" s="112">
        <v>1.32</v>
      </c>
      <c r="P153" s="100">
        <v>1916</v>
      </c>
      <c r="Q153" s="112">
        <v>1.31</v>
      </c>
      <c r="R153" s="100">
        <v>2038</v>
      </c>
      <c r="S153" s="112">
        <v>1.4</v>
      </c>
      <c r="T153" s="100">
        <v>1332</v>
      </c>
      <c r="U153" s="112">
        <v>1.33</v>
      </c>
      <c r="V153" s="100">
        <v>1541</v>
      </c>
      <c r="W153" s="112">
        <v>1.31</v>
      </c>
      <c r="X153" s="100">
        <v>1666</v>
      </c>
      <c r="Y153" s="112">
        <v>1.35</v>
      </c>
      <c r="Z153" s="100">
        <v>1801</v>
      </c>
      <c r="AA153" s="112">
        <v>1.32</v>
      </c>
      <c r="AB153" s="100">
        <v>1977</v>
      </c>
      <c r="AC153" s="112">
        <v>1.31</v>
      </c>
      <c r="AD153" s="101">
        <v>2102</v>
      </c>
    </row>
    <row r="154" spans="1:30" x14ac:dyDescent="0.25">
      <c r="A154" s="88" t="s">
        <v>82</v>
      </c>
      <c r="B154" s="88">
        <v>220</v>
      </c>
      <c r="C154" s="88">
        <v>1050</v>
      </c>
      <c r="D154" s="88">
        <v>925</v>
      </c>
      <c r="E154" s="88" t="s">
        <v>87</v>
      </c>
      <c r="F154" s="89"/>
      <c r="G154" s="112"/>
      <c r="H154" s="116"/>
      <c r="I154" s="112">
        <v>1.47</v>
      </c>
      <c r="J154" s="116">
        <v>1560</v>
      </c>
      <c r="K154" s="112">
        <v>1.44</v>
      </c>
      <c r="L154" s="108">
        <v>1686</v>
      </c>
      <c r="M154" s="112">
        <v>1.48</v>
      </c>
      <c r="N154" s="100">
        <v>1979</v>
      </c>
      <c r="O154" s="112">
        <v>1.45</v>
      </c>
      <c r="P154" s="100">
        <v>2172</v>
      </c>
      <c r="Q154" s="112">
        <v>1.44</v>
      </c>
      <c r="R154" s="100">
        <v>2309</v>
      </c>
      <c r="S154" s="112">
        <v>1.54</v>
      </c>
      <c r="T154" s="100">
        <v>1431</v>
      </c>
      <c r="U154" s="112">
        <v>1.46</v>
      </c>
      <c r="V154" s="100">
        <v>1656</v>
      </c>
      <c r="W154" s="112">
        <v>1.43</v>
      </c>
      <c r="X154" s="100">
        <v>1790</v>
      </c>
      <c r="Y154" s="112">
        <v>1.48</v>
      </c>
      <c r="Z154" s="100">
        <v>2040</v>
      </c>
      <c r="AA154" s="112">
        <v>1.45</v>
      </c>
      <c r="AB154" s="100">
        <v>2240</v>
      </c>
      <c r="AC154" s="112">
        <v>1.44</v>
      </c>
      <c r="AD154" s="101">
        <v>2382</v>
      </c>
    </row>
    <row r="155" spans="1:30" x14ac:dyDescent="0.25">
      <c r="A155" s="88" t="s">
        <v>77</v>
      </c>
      <c r="B155" s="88">
        <v>120</v>
      </c>
      <c r="C155" s="88">
        <v>1250</v>
      </c>
      <c r="D155" s="88">
        <v>1125</v>
      </c>
      <c r="E155" s="88" t="s">
        <v>86</v>
      </c>
      <c r="F155" s="89"/>
      <c r="G155" s="112">
        <v>1.45</v>
      </c>
      <c r="H155" s="116">
        <v>822</v>
      </c>
      <c r="I155" s="112">
        <v>1.37</v>
      </c>
      <c r="J155" s="116">
        <v>951</v>
      </c>
      <c r="K155" s="112">
        <v>1.34</v>
      </c>
      <c r="L155" s="108">
        <v>1028</v>
      </c>
      <c r="M155" s="112">
        <v>1.37</v>
      </c>
      <c r="N155" s="100">
        <v>995</v>
      </c>
      <c r="O155" s="112">
        <v>1.34</v>
      </c>
      <c r="P155" s="100">
        <v>1092</v>
      </c>
      <c r="Q155" s="112">
        <v>1.33</v>
      </c>
      <c r="R155" s="100">
        <v>1161</v>
      </c>
      <c r="S155" s="112">
        <v>1.43</v>
      </c>
      <c r="T155" s="100">
        <v>872</v>
      </c>
      <c r="U155" s="112">
        <v>1.36</v>
      </c>
      <c r="V155" s="100">
        <v>1009</v>
      </c>
      <c r="W155" s="112">
        <v>1.33</v>
      </c>
      <c r="X155" s="100">
        <v>1091</v>
      </c>
      <c r="Y155" s="112">
        <v>1.37</v>
      </c>
      <c r="Z155" s="100">
        <v>1026</v>
      </c>
      <c r="AA155" s="112">
        <v>1.34</v>
      </c>
      <c r="AB155" s="100">
        <v>1126</v>
      </c>
      <c r="AC155" s="112">
        <v>1.32</v>
      </c>
      <c r="AD155" s="101">
        <v>1197</v>
      </c>
    </row>
    <row r="156" spans="1:30" x14ac:dyDescent="0.25">
      <c r="A156" s="88" t="s">
        <v>78</v>
      </c>
      <c r="B156" s="88">
        <v>120</v>
      </c>
      <c r="C156" s="88">
        <v>1250</v>
      </c>
      <c r="D156" s="88">
        <v>1125</v>
      </c>
      <c r="E156" s="88" t="s">
        <v>87</v>
      </c>
      <c r="F156" s="89"/>
      <c r="G156" s="112"/>
      <c r="H156" s="116"/>
      <c r="I156" s="112">
        <v>1.5</v>
      </c>
      <c r="J156" s="116">
        <v>1117</v>
      </c>
      <c r="K156" s="112">
        <v>1.47</v>
      </c>
      <c r="L156" s="108">
        <v>1207</v>
      </c>
      <c r="M156" s="112">
        <v>1.5</v>
      </c>
      <c r="N156" s="100">
        <v>1227</v>
      </c>
      <c r="O156" s="112">
        <v>1.47</v>
      </c>
      <c r="P156" s="100">
        <v>1347</v>
      </c>
      <c r="Q156" s="112">
        <v>1.46</v>
      </c>
      <c r="R156" s="100">
        <v>1432</v>
      </c>
      <c r="S156" s="112">
        <v>1.57</v>
      </c>
      <c r="T156" s="100">
        <v>1024</v>
      </c>
      <c r="U156" s="112">
        <v>1.49</v>
      </c>
      <c r="V156" s="100">
        <v>1185</v>
      </c>
      <c r="W156" s="112">
        <v>1.46</v>
      </c>
      <c r="X156" s="100">
        <v>1281</v>
      </c>
      <c r="Y156" s="112">
        <v>1.5</v>
      </c>
      <c r="Z156" s="100">
        <v>1265</v>
      </c>
      <c r="AA156" s="112">
        <v>1.47</v>
      </c>
      <c r="AB156" s="100">
        <v>1390</v>
      </c>
      <c r="AC156" s="112">
        <v>1.46</v>
      </c>
      <c r="AD156" s="101">
        <v>1477</v>
      </c>
    </row>
    <row r="157" spans="1:30" x14ac:dyDescent="0.25">
      <c r="A157" s="88" t="s">
        <v>79</v>
      </c>
      <c r="B157" s="88">
        <v>170</v>
      </c>
      <c r="C157" s="88">
        <v>1250</v>
      </c>
      <c r="D157" s="88">
        <v>1125</v>
      </c>
      <c r="E157" s="88" t="s">
        <v>86</v>
      </c>
      <c r="F157" s="89"/>
      <c r="G157" s="112">
        <v>1.41</v>
      </c>
      <c r="H157" s="116">
        <v>1226</v>
      </c>
      <c r="I157" s="112">
        <v>1.34</v>
      </c>
      <c r="J157" s="116">
        <v>1422</v>
      </c>
      <c r="K157" s="112">
        <v>1.31</v>
      </c>
      <c r="L157" s="108">
        <v>1533</v>
      </c>
      <c r="M157" s="112">
        <v>1.34</v>
      </c>
      <c r="N157" s="100">
        <v>1574</v>
      </c>
      <c r="O157" s="112">
        <v>1.31</v>
      </c>
      <c r="P157" s="100">
        <v>1727</v>
      </c>
      <c r="Q157" s="112">
        <v>1.3</v>
      </c>
      <c r="R157" s="100">
        <v>1837</v>
      </c>
      <c r="S157" s="112">
        <v>1.4</v>
      </c>
      <c r="T157" s="100">
        <v>1301</v>
      </c>
      <c r="U157" s="112">
        <v>1.33</v>
      </c>
      <c r="V157" s="100">
        <v>1505</v>
      </c>
      <c r="W157" s="112">
        <v>1.3</v>
      </c>
      <c r="X157" s="100">
        <v>1627</v>
      </c>
      <c r="Y157" s="112">
        <v>1.34</v>
      </c>
      <c r="Z157" s="100">
        <v>1624</v>
      </c>
      <c r="AA157" s="112">
        <v>1.31</v>
      </c>
      <c r="AB157" s="100">
        <v>1782</v>
      </c>
      <c r="AC157" s="112">
        <v>1.3</v>
      </c>
      <c r="AD157" s="101">
        <v>1895</v>
      </c>
    </row>
    <row r="158" spans="1:30" x14ac:dyDescent="0.25">
      <c r="A158" s="88" t="s">
        <v>80</v>
      </c>
      <c r="B158" s="88">
        <v>170</v>
      </c>
      <c r="C158" s="88">
        <v>1250</v>
      </c>
      <c r="D158" s="88">
        <v>1125</v>
      </c>
      <c r="E158" s="88" t="s">
        <v>87</v>
      </c>
      <c r="F158" s="89"/>
      <c r="G158" s="112"/>
      <c r="H158" s="116"/>
      <c r="I158" s="112">
        <v>1.47</v>
      </c>
      <c r="J158" s="116">
        <v>1586</v>
      </c>
      <c r="K158" s="112">
        <v>1.44</v>
      </c>
      <c r="L158" s="108">
        <v>1717</v>
      </c>
      <c r="M158" s="112">
        <v>1.47</v>
      </c>
      <c r="N158" s="100">
        <v>1854</v>
      </c>
      <c r="O158" s="112">
        <v>1.44</v>
      </c>
      <c r="P158" s="100">
        <v>2034</v>
      </c>
      <c r="Q158" s="112">
        <v>1.43</v>
      </c>
      <c r="R158" s="100">
        <v>2165</v>
      </c>
      <c r="S158" s="112">
        <v>1.54</v>
      </c>
      <c r="T158" s="100">
        <v>1455</v>
      </c>
      <c r="U158" s="112">
        <v>1.45</v>
      </c>
      <c r="V158" s="100">
        <v>1684</v>
      </c>
      <c r="W158" s="112">
        <v>1.43</v>
      </c>
      <c r="X158" s="100">
        <v>1821</v>
      </c>
      <c r="Y158" s="112">
        <v>1.47</v>
      </c>
      <c r="Z158" s="100">
        <v>1912</v>
      </c>
      <c r="AA158" s="112">
        <v>1.44</v>
      </c>
      <c r="AB158" s="100">
        <v>2099</v>
      </c>
      <c r="AC158" s="112">
        <v>1.43</v>
      </c>
      <c r="AD158" s="101">
        <v>2233</v>
      </c>
    </row>
    <row r="159" spans="1:30" x14ac:dyDescent="0.25">
      <c r="A159" s="88" t="s">
        <v>81</v>
      </c>
      <c r="B159" s="88">
        <v>220</v>
      </c>
      <c r="C159" s="88">
        <v>1250</v>
      </c>
      <c r="D159" s="88">
        <v>1125</v>
      </c>
      <c r="E159" s="88" t="s">
        <v>86</v>
      </c>
      <c r="F159" s="89"/>
      <c r="G159" s="112">
        <v>1.42</v>
      </c>
      <c r="H159" s="116">
        <v>1560</v>
      </c>
      <c r="I159" s="112">
        <v>1.34</v>
      </c>
      <c r="J159" s="116">
        <v>1804</v>
      </c>
      <c r="K159" s="112">
        <v>1.32</v>
      </c>
      <c r="L159" s="108">
        <v>1951</v>
      </c>
      <c r="M159" s="112">
        <v>1.35</v>
      </c>
      <c r="N159" s="100">
        <v>2170</v>
      </c>
      <c r="O159" s="112">
        <v>1.32</v>
      </c>
      <c r="P159" s="100">
        <v>2381</v>
      </c>
      <c r="Q159" s="112">
        <v>1.31</v>
      </c>
      <c r="R159" s="100">
        <v>2532</v>
      </c>
      <c r="S159" s="112">
        <v>1.4</v>
      </c>
      <c r="T159" s="100">
        <v>1655</v>
      </c>
      <c r="U159" s="112">
        <v>1.33</v>
      </c>
      <c r="V159" s="100">
        <v>1915</v>
      </c>
      <c r="W159" s="112">
        <v>1.31</v>
      </c>
      <c r="X159" s="100">
        <v>2070</v>
      </c>
      <c r="Y159" s="112">
        <v>1.35</v>
      </c>
      <c r="Z159" s="100">
        <v>2238</v>
      </c>
      <c r="AA159" s="112">
        <v>1.32</v>
      </c>
      <c r="AB159" s="100">
        <v>2456</v>
      </c>
      <c r="AC159" s="112">
        <v>1.31</v>
      </c>
      <c r="AD159" s="101">
        <v>2612</v>
      </c>
    </row>
    <row r="160" spans="1:30" x14ac:dyDescent="0.25">
      <c r="A160" s="88" t="s">
        <v>82</v>
      </c>
      <c r="B160" s="88">
        <v>220</v>
      </c>
      <c r="C160" s="88">
        <v>1250</v>
      </c>
      <c r="D160" s="88">
        <v>1125</v>
      </c>
      <c r="E160" s="88" t="s">
        <v>87</v>
      </c>
      <c r="F160" s="89"/>
      <c r="G160" s="112"/>
      <c r="H160" s="116"/>
      <c r="I160" s="112">
        <v>1.47</v>
      </c>
      <c r="J160" s="116">
        <v>1938</v>
      </c>
      <c r="K160" s="112">
        <v>1.44</v>
      </c>
      <c r="L160" s="108">
        <v>2095</v>
      </c>
      <c r="M160" s="112">
        <v>1.48</v>
      </c>
      <c r="N160" s="100">
        <v>2459</v>
      </c>
      <c r="O160" s="112">
        <v>1.45</v>
      </c>
      <c r="P160" s="100">
        <v>2698</v>
      </c>
      <c r="Q160" s="112">
        <v>1.44</v>
      </c>
      <c r="R160" s="100">
        <v>2869</v>
      </c>
      <c r="S160" s="112">
        <v>1.54</v>
      </c>
      <c r="T160" s="100">
        <v>1778</v>
      </c>
      <c r="U160" s="112">
        <v>1.46</v>
      </c>
      <c r="V160" s="100">
        <v>2057</v>
      </c>
      <c r="W160" s="112">
        <v>1.43</v>
      </c>
      <c r="X160" s="100">
        <v>2224</v>
      </c>
      <c r="Y160" s="112">
        <v>1.48</v>
      </c>
      <c r="Z160" s="100">
        <v>2535</v>
      </c>
      <c r="AA160" s="112">
        <v>1.45</v>
      </c>
      <c r="AB160" s="100">
        <v>2783</v>
      </c>
      <c r="AC160" s="112">
        <v>1.44</v>
      </c>
      <c r="AD160" s="101">
        <v>2959</v>
      </c>
    </row>
    <row r="161" spans="1:30" x14ac:dyDescent="0.25">
      <c r="A161" s="88" t="s">
        <v>77</v>
      </c>
      <c r="B161" s="88">
        <v>120</v>
      </c>
      <c r="C161" s="88">
        <v>1450</v>
      </c>
      <c r="D161" s="88">
        <v>1325</v>
      </c>
      <c r="E161" s="88" t="s">
        <v>86</v>
      </c>
      <c r="F161" s="89"/>
      <c r="G161" s="112">
        <v>1.45</v>
      </c>
      <c r="H161" s="116">
        <v>982</v>
      </c>
      <c r="I161" s="112">
        <v>1.37</v>
      </c>
      <c r="J161" s="116">
        <v>1137</v>
      </c>
      <c r="K161" s="112">
        <v>1.34</v>
      </c>
      <c r="L161" s="108">
        <v>1229</v>
      </c>
      <c r="M161" s="112">
        <v>1.37</v>
      </c>
      <c r="N161" s="100">
        <v>1189</v>
      </c>
      <c r="O161" s="112">
        <v>1.34</v>
      </c>
      <c r="P161" s="100">
        <v>1305</v>
      </c>
      <c r="Q161" s="112">
        <v>1.33</v>
      </c>
      <c r="R161" s="100">
        <v>1388</v>
      </c>
      <c r="S161" s="112">
        <v>1.43</v>
      </c>
      <c r="T161" s="100">
        <v>1042</v>
      </c>
      <c r="U161" s="112">
        <v>1.36</v>
      </c>
      <c r="V161" s="100">
        <v>1205</v>
      </c>
      <c r="W161" s="112">
        <v>1.33</v>
      </c>
      <c r="X161" s="100">
        <v>1303</v>
      </c>
      <c r="Y161" s="112">
        <v>1.37</v>
      </c>
      <c r="Z161" s="100">
        <v>1226</v>
      </c>
      <c r="AA161" s="112">
        <v>1.34</v>
      </c>
      <c r="AB161" s="100">
        <v>1346</v>
      </c>
      <c r="AC161" s="112">
        <v>1.32</v>
      </c>
      <c r="AD161" s="101">
        <v>1431</v>
      </c>
    </row>
    <row r="162" spans="1:30" x14ac:dyDescent="0.25">
      <c r="A162" s="88" t="s">
        <v>78</v>
      </c>
      <c r="B162" s="88">
        <v>120</v>
      </c>
      <c r="C162" s="88">
        <v>1450</v>
      </c>
      <c r="D162" s="88">
        <v>1325</v>
      </c>
      <c r="E162" s="88" t="s">
        <v>87</v>
      </c>
      <c r="F162" s="89"/>
      <c r="G162" s="112"/>
      <c r="H162" s="116"/>
      <c r="I162" s="112">
        <v>1.5</v>
      </c>
      <c r="J162" s="116">
        <v>1335</v>
      </c>
      <c r="K162" s="112">
        <v>1.47</v>
      </c>
      <c r="L162" s="108">
        <v>1443</v>
      </c>
      <c r="M162" s="112">
        <v>1.5</v>
      </c>
      <c r="N162" s="100">
        <v>1467</v>
      </c>
      <c r="O162" s="112">
        <v>1.47</v>
      </c>
      <c r="P162" s="100">
        <v>1610</v>
      </c>
      <c r="Q162" s="112">
        <v>1.46</v>
      </c>
      <c r="R162" s="100">
        <v>1712</v>
      </c>
      <c r="S162" s="112">
        <v>1.57</v>
      </c>
      <c r="T162" s="100">
        <v>1224</v>
      </c>
      <c r="U162" s="112">
        <v>1.49</v>
      </c>
      <c r="V162" s="100">
        <v>1416</v>
      </c>
      <c r="W162" s="112">
        <v>1.46</v>
      </c>
      <c r="X162" s="100">
        <v>1531</v>
      </c>
      <c r="Y162" s="112">
        <v>1.5</v>
      </c>
      <c r="Z162" s="100">
        <v>1512</v>
      </c>
      <c r="AA162" s="112">
        <v>1.47</v>
      </c>
      <c r="AB162" s="100">
        <v>1661</v>
      </c>
      <c r="AC162" s="112">
        <v>1.46</v>
      </c>
      <c r="AD162" s="101">
        <v>1765</v>
      </c>
    </row>
    <row r="163" spans="1:30" x14ac:dyDescent="0.25">
      <c r="A163" s="88" t="s">
        <v>79</v>
      </c>
      <c r="B163" s="88">
        <v>170</v>
      </c>
      <c r="C163" s="88">
        <v>1450</v>
      </c>
      <c r="D163" s="88">
        <v>1325</v>
      </c>
      <c r="E163" s="88" t="s">
        <v>86</v>
      </c>
      <c r="F163" s="89"/>
      <c r="G163" s="112">
        <v>1.41</v>
      </c>
      <c r="H163" s="116">
        <v>1465</v>
      </c>
      <c r="I163" s="112">
        <v>1.34</v>
      </c>
      <c r="J163" s="116">
        <v>1699</v>
      </c>
      <c r="K163" s="112">
        <v>1.31</v>
      </c>
      <c r="L163" s="108">
        <v>1833</v>
      </c>
      <c r="M163" s="112">
        <v>1.34</v>
      </c>
      <c r="N163" s="100">
        <v>1882</v>
      </c>
      <c r="O163" s="112">
        <v>1.31</v>
      </c>
      <c r="P163" s="100">
        <v>2064</v>
      </c>
      <c r="Q163" s="112">
        <v>1.3</v>
      </c>
      <c r="R163" s="100">
        <v>2195</v>
      </c>
      <c r="S163" s="112">
        <v>1.4</v>
      </c>
      <c r="T163" s="100">
        <v>1555</v>
      </c>
      <c r="U163" s="112">
        <v>1.33</v>
      </c>
      <c r="V163" s="100">
        <v>1798</v>
      </c>
      <c r="W163" s="112">
        <v>1.3</v>
      </c>
      <c r="X163" s="100">
        <v>1944</v>
      </c>
      <c r="Y163" s="112">
        <v>1.34</v>
      </c>
      <c r="Z163" s="100">
        <v>1940</v>
      </c>
      <c r="AA163" s="112">
        <v>1.31</v>
      </c>
      <c r="AB163" s="100">
        <v>2130</v>
      </c>
      <c r="AC163" s="112">
        <v>1.3</v>
      </c>
      <c r="AD163" s="101">
        <v>2265</v>
      </c>
    </row>
    <row r="164" spans="1:30" x14ac:dyDescent="0.25">
      <c r="A164" s="88" t="s">
        <v>80</v>
      </c>
      <c r="B164" s="88">
        <v>170</v>
      </c>
      <c r="C164" s="88">
        <v>1450</v>
      </c>
      <c r="D164" s="88">
        <v>1325</v>
      </c>
      <c r="E164" s="88" t="s">
        <v>87</v>
      </c>
      <c r="F164" s="89"/>
      <c r="G164" s="112"/>
      <c r="H164" s="116"/>
      <c r="I164" s="112">
        <v>1.47</v>
      </c>
      <c r="J164" s="116">
        <v>1895</v>
      </c>
      <c r="K164" s="112">
        <v>1.44</v>
      </c>
      <c r="L164" s="108">
        <v>2052</v>
      </c>
      <c r="M164" s="112">
        <v>1.47</v>
      </c>
      <c r="N164" s="100">
        <v>2216</v>
      </c>
      <c r="O164" s="112">
        <v>1.44</v>
      </c>
      <c r="P164" s="100">
        <v>2431</v>
      </c>
      <c r="Q164" s="112">
        <v>1.43</v>
      </c>
      <c r="R164" s="100">
        <v>2587</v>
      </c>
      <c r="S164" s="112">
        <v>1.54</v>
      </c>
      <c r="T164" s="100">
        <v>1739</v>
      </c>
      <c r="U164" s="112">
        <v>1.45</v>
      </c>
      <c r="V164" s="100">
        <v>2013</v>
      </c>
      <c r="W164" s="112">
        <v>1.43</v>
      </c>
      <c r="X164" s="100">
        <v>2176</v>
      </c>
      <c r="Y164" s="112">
        <v>1.47</v>
      </c>
      <c r="Z164" s="100">
        <v>2285</v>
      </c>
      <c r="AA164" s="112">
        <v>1.44</v>
      </c>
      <c r="AB164" s="100">
        <v>2509</v>
      </c>
      <c r="AC164" s="112">
        <v>1.43</v>
      </c>
      <c r="AD164" s="101">
        <v>2669</v>
      </c>
    </row>
    <row r="165" spans="1:30" x14ac:dyDescent="0.25">
      <c r="A165" s="88" t="s">
        <v>81</v>
      </c>
      <c r="B165" s="88">
        <v>220</v>
      </c>
      <c r="C165" s="88">
        <v>1450</v>
      </c>
      <c r="D165" s="88">
        <v>1325</v>
      </c>
      <c r="E165" s="88" t="s">
        <v>86</v>
      </c>
      <c r="F165" s="89"/>
      <c r="G165" s="112">
        <v>1.42</v>
      </c>
      <c r="H165" s="116">
        <v>1864</v>
      </c>
      <c r="I165" s="112">
        <v>1.34</v>
      </c>
      <c r="J165" s="116">
        <v>2156</v>
      </c>
      <c r="K165" s="112">
        <v>1.32</v>
      </c>
      <c r="L165" s="108">
        <v>2331</v>
      </c>
      <c r="M165" s="112">
        <v>1.35</v>
      </c>
      <c r="N165" s="100">
        <v>2593</v>
      </c>
      <c r="O165" s="112">
        <v>1.32</v>
      </c>
      <c r="P165" s="100">
        <v>2846</v>
      </c>
      <c r="Q165" s="112">
        <v>1.31</v>
      </c>
      <c r="R165" s="100">
        <v>3026</v>
      </c>
      <c r="S165" s="112">
        <v>1.4</v>
      </c>
      <c r="T165" s="100">
        <v>1978</v>
      </c>
      <c r="U165" s="112">
        <v>1.33</v>
      </c>
      <c r="V165" s="100">
        <v>2288</v>
      </c>
      <c r="W165" s="112">
        <v>1.31</v>
      </c>
      <c r="X165" s="100">
        <v>2474</v>
      </c>
      <c r="Y165" s="112">
        <v>1.35</v>
      </c>
      <c r="Z165" s="100">
        <v>2674</v>
      </c>
      <c r="AA165" s="112">
        <v>1.32</v>
      </c>
      <c r="AB165" s="100">
        <v>2935</v>
      </c>
      <c r="AC165" s="112">
        <v>1.31</v>
      </c>
      <c r="AD165" s="101">
        <v>3121</v>
      </c>
    </row>
    <row r="166" spans="1:30" x14ac:dyDescent="0.25">
      <c r="A166" s="88" t="s">
        <v>82</v>
      </c>
      <c r="B166" s="88">
        <v>220</v>
      </c>
      <c r="C166" s="88">
        <v>1450</v>
      </c>
      <c r="D166" s="88">
        <v>1325</v>
      </c>
      <c r="E166" s="88" t="s">
        <v>87</v>
      </c>
      <c r="F166" s="89"/>
      <c r="G166" s="112"/>
      <c r="H166" s="116"/>
      <c r="I166" s="112">
        <v>1.47</v>
      </c>
      <c r="J166" s="116">
        <v>2317</v>
      </c>
      <c r="K166" s="112">
        <v>1.44</v>
      </c>
      <c r="L166" s="108">
        <v>2504</v>
      </c>
      <c r="M166" s="112">
        <v>1.48</v>
      </c>
      <c r="N166" s="100">
        <v>2939</v>
      </c>
      <c r="O166" s="112">
        <v>1.45</v>
      </c>
      <c r="P166" s="100">
        <v>3225</v>
      </c>
      <c r="Q166" s="112">
        <v>1.44</v>
      </c>
      <c r="R166" s="100">
        <v>3428</v>
      </c>
      <c r="S166" s="112">
        <v>1.54</v>
      </c>
      <c r="T166" s="100">
        <v>2125</v>
      </c>
      <c r="U166" s="112">
        <v>1.46</v>
      </c>
      <c r="V166" s="100">
        <v>2458</v>
      </c>
      <c r="W166" s="112">
        <v>1.43</v>
      </c>
      <c r="X166" s="100">
        <v>2658</v>
      </c>
      <c r="Y166" s="112">
        <v>1.48</v>
      </c>
      <c r="Z166" s="100">
        <v>3029</v>
      </c>
      <c r="AA166" s="112">
        <v>1.45</v>
      </c>
      <c r="AB166" s="100">
        <v>3326</v>
      </c>
      <c r="AC166" s="112">
        <v>1.44</v>
      </c>
      <c r="AD166" s="101">
        <v>3537</v>
      </c>
    </row>
    <row r="167" spans="1:30" x14ac:dyDescent="0.25">
      <c r="A167" s="88" t="s">
        <v>77</v>
      </c>
      <c r="B167" s="88">
        <v>120</v>
      </c>
      <c r="C167" s="88">
        <v>1650</v>
      </c>
      <c r="D167" s="88">
        <v>1525</v>
      </c>
      <c r="E167" s="88" t="s">
        <v>86</v>
      </c>
      <c r="F167" s="89"/>
      <c r="G167" s="112">
        <v>1.45</v>
      </c>
      <c r="H167" s="116">
        <v>1143</v>
      </c>
      <c r="I167" s="112">
        <v>1.37</v>
      </c>
      <c r="J167" s="116">
        <v>1322</v>
      </c>
      <c r="K167" s="112">
        <v>1.34</v>
      </c>
      <c r="L167" s="108">
        <v>1429</v>
      </c>
      <c r="M167" s="112">
        <v>1.37</v>
      </c>
      <c r="N167" s="100">
        <v>1384</v>
      </c>
      <c r="O167" s="112">
        <v>1.34</v>
      </c>
      <c r="P167" s="100">
        <v>1518</v>
      </c>
      <c r="Q167" s="112">
        <v>1.33</v>
      </c>
      <c r="R167" s="100">
        <v>1615</v>
      </c>
      <c r="S167" s="112">
        <v>1.43</v>
      </c>
      <c r="T167" s="100">
        <v>1213</v>
      </c>
      <c r="U167" s="112">
        <v>1.36</v>
      </c>
      <c r="V167" s="100">
        <v>1402</v>
      </c>
      <c r="W167" s="112">
        <v>1.33</v>
      </c>
      <c r="X167" s="100">
        <v>1516</v>
      </c>
      <c r="Y167" s="112">
        <v>1.37</v>
      </c>
      <c r="Z167" s="100">
        <v>1426</v>
      </c>
      <c r="AA167" s="112">
        <v>1.34</v>
      </c>
      <c r="AB167" s="100">
        <v>1566</v>
      </c>
      <c r="AC167" s="112">
        <v>1.32</v>
      </c>
      <c r="AD167" s="101">
        <v>1664</v>
      </c>
    </row>
    <row r="168" spans="1:30" x14ac:dyDescent="0.25">
      <c r="A168" s="88" t="s">
        <v>78</v>
      </c>
      <c r="B168" s="88">
        <v>120</v>
      </c>
      <c r="C168" s="88">
        <v>1650</v>
      </c>
      <c r="D168" s="88">
        <v>1525</v>
      </c>
      <c r="E168" s="88" t="s">
        <v>87</v>
      </c>
      <c r="F168" s="89"/>
      <c r="G168" s="112"/>
      <c r="H168" s="116"/>
      <c r="I168" s="112">
        <v>1.5</v>
      </c>
      <c r="J168" s="116">
        <v>1553</v>
      </c>
      <c r="K168" s="112">
        <v>1.47</v>
      </c>
      <c r="L168" s="108">
        <v>1678</v>
      </c>
      <c r="M168" s="112">
        <v>1.5</v>
      </c>
      <c r="N168" s="100">
        <v>1706</v>
      </c>
      <c r="O168" s="112">
        <v>1.47</v>
      </c>
      <c r="P168" s="100">
        <v>1873</v>
      </c>
      <c r="Q168" s="112">
        <v>1.46</v>
      </c>
      <c r="R168" s="100">
        <v>1991</v>
      </c>
      <c r="S168" s="112">
        <v>1.57</v>
      </c>
      <c r="T168" s="100">
        <v>1424</v>
      </c>
      <c r="U168" s="112">
        <v>1.49</v>
      </c>
      <c r="V168" s="100">
        <v>1647</v>
      </c>
      <c r="W168" s="112">
        <v>1.46</v>
      </c>
      <c r="X168" s="100">
        <v>1782</v>
      </c>
      <c r="Y168" s="112">
        <v>1.5</v>
      </c>
      <c r="Z168" s="100">
        <v>1758</v>
      </c>
      <c r="AA168" s="112">
        <v>1.47</v>
      </c>
      <c r="AB168" s="100">
        <v>1932</v>
      </c>
      <c r="AC168" s="112">
        <v>1.46</v>
      </c>
      <c r="AD168" s="101">
        <v>2053</v>
      </c>
    </row>
    <row r="169" spans="1:30" x14ac:dyDescent="0.25">
      <c r="A169" s="88" t="s">
        <v>79</v>
      </c>
      <c r="B169" s="88">
        <v>170</v>
      </c>
      <c r="C169" s="88">
        <v>1650</v>
      </c>
      <c r="D169" s="88">
        <v>1525</v>
      </c>
      <c r="E169" s="88" t="s">
        <v>86</v>
      </c>
      <c r="F169" s="89"/>
      <c r="G169" s="112">
        <v>1.41</v>
      </c>
      <c r="H169" s="116">
        <v>1704</v>
      </c>
      <c r="I169" s="112">
        <v>1.34</v>
      </c>
      <c r="J169" s="116">
        <v>1976</v>
      </c>
      <c r="K169" s="112">
        <v>1.31</v>
      </c>
      <c r="L169" s="108">
        <v>2132</v>
      </c>
      <c r="M169" s="112">
        <v>1.34</v>
      </c>
      <c r="N169" s="100">
        <v>2189</v>
      </c>
      <c r="O169" s="112">
        <v>1.31</v>
      </c>
      <c r="P169" s="100">
        <v>2401</v>
      </c>
      <c r="Q169" s="112">
        <v>1.3</v>
      </c>
      <c r="R169" s="100">
        <v>2554</v>
      </c>
      <c r="S169" s="112">
        <v>1.4</v>
      </c>
      <c r="T169" s="100">
        <v>1808</v>
      </c>
      <c r="U169" s="112">
        <v>1.33</v>
      </c>
      <c r="V169" s="100">
        <v>2092</v>
      </c>
      <c r="W169" s="112">
        <v>1.3</v>
      </c>
      <c r="X169" s="100">
        <v>2261</v>
      </c>
      <c r="Y169" s="112">
        <v>1.34</v>
      </c>
      <c r="Z169" s="100">
        <v>2257</v>
      </c>
      <c r="AA169" s="112">
        <v>1.31</v>
      </c>
      <c r="AB169" s="100">
        <v>2478</v>
      </c>
      <c r="AC169" s="112">
        <v>1.3</v>
      </c>
      <c r="AD169" s="101">
        <v>2635</v>
      </c>
    </row>
    <row r="170" spans="1:30" x14ac:dyDescent="0.25">
      <c r="A170" s="88" t="s">
        <v>80</v>
      </c>
      <c r="B170" s="88">
        <v>170</v>
      </c>
      <c r="C170" s="88">
        <v>1650</v>
      </c>
      <c r="D170" s="88">
        <v>1525</v>
      </c>
      <c r="E170" s="88" t="s">
        <v>87</v>
      </c>
      <c r="F170" s="89"/>
      <c r="G170" s="112"/>
      <c r="H170" s="116"/>
      <c r="I170" s="112">
        <v>1.47</v>
      </c>
      <c r="J170" s="116">
        <v>2205</v>
      </c>
      <c r="K170" s="112">
        <v>1.44</v>
      </c>
      <c r="L170" s="108">
        <v>2387</v>
      </c>
      <c r="M170" s="112">
        <v>1.47</v>
      </c>
      <c r="N170" s="100">
        <v>2577</v>
      </c>
      <c r="O170" s="112">
        <v>1.44</v>
      </c>
      <c r="P170" s="100">
        <v>2828</v>
      </c>
      <c r="Q170" s="112">
        <v>1.43</v>
      </c>
      <c r="R170" s="100">
        <v>3009</v>
      </c>
      <c r="S170" s="112">
        <v>1.54</v>
      </c>
      <c r="T170" s="100">
        <v>2023</v>
      </c>
      <c r="U170" s="112">
        <v>1.45</v>
      </c>
      <c r="V170" s="100">
        <v>2341</v>
      </c>
      <c r="W170" s="112">
        <v>1.43</v>
      </c>
      <c r="X170" s="100">
        <v>2531</v>
      </c>
      <c r="Y170" s="112">
        <v>1.47</v>
      </c>
      <c r="Z170" s="100">
        <v>2658</v>
      </c>
      <c r="AA170" s="112">
        <v>1.44</v>
      </c>
      <c r="AB170" s="100">
        <v>2918</v>
      </c>
      <c r="AC170" s="112">
        <v>1.43</v>
      </c>
      <c r="AD170" s="101">
        <v>3105</v>
      </c>
    </row>
    <row r="171" spans="1:30" x14ac:dyDescent="0.25">
      <c r="A171" s="88" t="s">
        <v>81</v>
      </c>
      <c r="B171" s="88">
        <v>220</v>
      </c>
      <c r="C171" s="88">
        <v>1650</v>
      </c>
      <c r="D171" s="88">
        <v>1525</v>
      </c>
      <c r="E171" s="88" t="s">
        <v>86</v>
      </c>
      <c r="F171" s="89"/>
      <c r="G171" s="112">
        <v>1.42</v>
      </c>
      <c r="H171" s="116">
        <v>2169</v>
      </c>
      <c r="I171" s="112">
        <v>1.34</v>
      </c>
      <c r="J171" s="116">
        <v>2508</v>
      </c>
      <c r="K171" s="112">
        <v>1.32</v>
      </c>
      <c r="L171" s="108">
        <v>2712</v>
      </c>
      <c r="M171" s="112">
        <v>1.35</v>
      </c>
      <c r="N171" s="100">
        <v>3017</v>
      </c>
      <c r="O171" s="112">
        <v>1.32</v>
      </c>
      <c r="P171" s="100">
        <v>3310</v>
      </c>
      <c r="Q171" s="112">
        <v>1.31</v>
      </c>
      <c r="R171" s="100">
        <v>3520</v>
      </c>
      <c r="S171" s="112">
        <v>1.4</v>
      </c>
      <c r="T171" s="100">
        <v>2301</v>
      </c>
      <c r="U171" s="112">
        <v>1.33</v>
      </c>
      <c r="V171" s="100">
        <v>2662</v>
      </c>
      <c r="W171" s="112">
        <v>1.31</v>
      </c>
      <c r="X171" s="100">
        <v>2878</v>
      </c>
      <c r="Y171" s="112">
        <v>1.35</v>
      </c>
      <c r="Z171" s="100">
        <v>3111</v>
      </c>
      <c r="AA171" s="112">
        <v>1.32</v>
      </c>
      <c r="AB171" s="100">
        <v>3414</v>
      </c>
      <c r="AC171" s="112">
        <v>1.31</v>
      </c>
      <c r="AD171" s="101">
        <v>3631</v>
      </c>
    </row>
    <row r="172" spans="1:30" x14ac:dyDescent="0.25">
      <c r="A172" s="88" t="s">
        <v>82</v>
      </c>
      <c r="B172" s="88">
        <v>220</v>
      </c>
      <c r="C172" s="88">
        <v>1650</v>
      </c>
      <c r="D172" s="88">
        <v>1525</v>
      </c>
      <c r="E172" s="88" t="s">
        <v>87</v>
      </c>
      <c r="F172" s="89"/>
      <c r="G172" s="112"/>
      <c r="H172" s="116"/>
      <c r="I172" s="112">
        <v>1.47</v>
      </c>
      <c r="J172" s="116">
        <v>2695</v>
      </c>
      <c r="K172" s="112">
        <v>1.44</v>
      </c>
      <c r="L172" s="108">
        <v>2912</v>
      </c>
      <c r="M172" s="112">
        <v>1.48</v>
      </c>
      <c r="N172" s="100">
        <v>3419</v>
      </c>
      <c r="O172" s="112">
        <v>1.45</v>
      </c>
      <c r="P172" s="100">
        <v>3751</v>
      </c>
      <c r="Q172" s="112">
        <v>1.44</v>
      </c>
      <c r="R172" s="100">
        <v>3988</v>
      </c>
      <c r="S172" s="112">
        <v>1.54</v>
      </c>
      <c r="T172" s="100">
        <v>2472</v>
      </c>
      <c r="U172" s="112">
        <v>1.46</v>
      </c>
      <c r="V172" s="100">
        <v>2860</v>
      </c>
      <c r="W172" s="112">
        <v>1.43</v>
      </c>
      <c r="X172" s="100">
        <v>3093</v>
      </c>
      <c r="Y172" s="112">
        <v>1.48</v>
      </c>
      <c r="Z172" s="100">
        <v>3524</v>
      </c>
      <c r="AA172" s="112">
        <v>1.45</v>
      </c>
      <c r="AB172" s="100">
        <v>3869</v>
      </c>
      <c r="AC172" s="112">
        <v>1.44</v>
      </c>
      <c r="AD172" s="101">
        <v>4114</v>
      </c>
    </row>
    <row r="173" spans="1:30" x14ac:dyDescent="0.25">
      <c r="A173" s="88" t="s">
        <v>77</v>
      </c>
      <c r="B173" s="88">
        <v>120</v>
      </c>
      <c r="C173" s="88">
        <v>1850</v>
      </c>
      <c r="D173" s="88">
        <v>1725</v>
      </c>
      <c r="E173" s="88" t="s">
        <v>86</v>
      </c>
      <c r="F173" s="89"/>
      <c r="G173" s="112">
        <v>1.45</v>
      </c>
      <c r="H173" s="116">
        <v>1303</v>
      </c>
      <c r="I173" s="112">
        <v>1.37</v>
      </c>
      <c r="J173" s="116">
        <v>1508</v>
      </c>
      <c r="K173" s="112">
        <v>1.34</v>
      </c>
      <c r="L173" s="108">
        <v>1630</v>
      </c>
      <c r="M173" s="112">
        <v>1.37</v>
      </c>
      <c r="N173" s="100">
        <v>1578</v>
      </c>
      <c r="O173" s="112">
        <v>1.34</v>
      </c>
      <c r="P173" s="100">
        <v>1731</v>
      </c>
      <c r="Q173" s="112">
        <v>1.33</v>
      </c>
      <c r="R173" s="100">
        <v>1841</v>
      </c>
      <c r="S173" s="112">
        <v>1.43</v>
      </c>
      <c r="T173" s="100">
        <v>1383</v>
      </c>
      <c r="U173" s="112">
        <v>1.36</v>
      </c>
      <c r="V173" s="100">
        <v>1599</v>
      </c>
      <c r="W173" s="112">
        <v>1.33</v>
      </c>
      <c r="X173" s="100">
        <v>1729</v>
      </c>
      <c r="Y173" s="112">
        <v>1.37</v>
      </c>
      <c r="Z173" s="100">
        <v>1627</v>
      </c>
      <c r="AA173" s="112">
        <v>1.34</v>
      </c>
      <c r="AB173" s="100">
        <v>1786</v>
      </c>
      <c r="AC173" s="112">
        <v>1.32</v>
      </c>
      <c r="AD173" s="101">
        <v>1898</v>
      </c>
    </row>
    <row r="174" spans="1:30" x14ac:dyDescent="0.25">
      <c r="A174" s="88" t="s">
        <v>78</v>
      </c>
      <c r="B174" s="88">
        <v>120</v>
      </c>
      <c r="C174" s="88">
        <v>1850</v>
      </c>
      <c r="D174" s="88">
        <v>1725</v>
      </c>
      <c r="E174" s="88" t="s">
        <v>87</v>
      </c>
      <c r="F174" s="89"/>
      <c r="G174" s="112"/>
      <c r="H174" s="116"/>
      <c r="I174" s="112">
        <v>1.5</v>
      </c>
      <c r="J174" s="116">
        <v>1771</v>
      </c>
      <c r="K174" s="112">
        <v>1.47</v>
      </c>
      <c r="L174" s="108">
        <v>1914</v>
      </c>
      <c r="M174" s="112">
        <v>1.5</v>
      </c>
      <c r="N174" s="100">
        <v>1945</v>
      </c>
      <c r="O174" s="112">
        <v>1.47</v>
      </c>
      <c r="P174" s="100">
        <v>2135</v>
      </c>
      <c r="Q174" s="112">
        <v>1.46</v>
      </c>
      <c r="R174" s="100">
        <v>2271</v>
      </c>
      <c r="S174" s="112">
        <v>1.57</v>
      </c>
      <c r="T174" s="100">
        <v>1623</v>
      </c>
      <c r="U174" s="112">
        <v>1.49</v>
      </c>
      <c r="V174" s="100">
        <v>1878</v>
      </c>
      <c r="W174" s="112">
        <v>1.46</v>
      </c>
      <c r="X174" s="100">
        <v>2032</v>
      </c>
      <c r="Y174" s="112">
        <v>1.5</v>
      </c>
      <c r="Z174" s="100">
        <v>2005</v>
      </c>
      <c r="AA174" s="112">
        <v>1.47</v>
      </c>
      <c r="AB174" s="100">
        <v>2204</v>
      </c>
      <c r="AC174" s="112">
        <v>1.46</v>
      </c>
      <c r="AD174" s="101">
        <v>2342</v>
      </c>
    </row>
    <row r="175" spans="1:30" x14ac:dyDescent="0.25">
      <c r="A175" s="88" t="s">
        <v>79</v>
      </c>
      <c r="B175" s="88">
        <v>170</v>
      </c>
      <c r="C175" s="88">
        <v>1850</v>
      </c>
      <c r="D175" s="88">
        <v>1725</v>
      </c>
      <c r="E175" s="88" t="s">
        <v>86</v>
      </c>
      <c r="F175" s="89"/>
      <c r="G175" s="112">
        <v>1.41</v>
      </c>
      <c r="H175" s="116">
        <v>1944</v>
      </c>
      <c r="I175" s="112">
        <v>1.34</v>
      </c>
      <c r="J175" s="116">
        <v>2254</v>
      </c>
      <c r="K175" s="112">
        <v>1.31</v>
      </c>
      <c r="L175" s="108">
        <v>2431</v>
      </c>
      <c r="M175" s="112">
        <v>1.34</v>
      </c>
      <c r="N175" s="100">
        <v>2496</v>
      </c>
      <c r="O175" s="112">
        <v>1.31</v>
      </c>
      <c r="P175" s="100">
        <v>2738</v>
      </c>
      <c r="Q175" s="112">
        <v>1.3</v>
      </c>
      <c r="R175" s="100">
        <v>2912</v>
      </c>
      <c r="S175" s="112">
        <v>1.4</v>
      </c>
      <c r="T175" s="100">
        <v>2062</v>
      </c>
      <c r="U175" s="112">
        <v>1.33</v>
      </c>
      <c r="V175" s="100">
        <v>2385</v>
      </c>
      <c r="W175" s="112">
        <v>1.3</v>
      </c>
      <c r="X175" s="100">
        <v>2579</v>
      </c>
      <c r="Y175" s="112">
        <v>1.34</v>
      </c>
      <c r="Z175" s="100">
        <v>2574</v>
      </c>
      <c r="AA175" s="112">
        <v>1.31</v>
      </c>
      <c r="AB175" s="100">
        <v>2826</v>
      </c>
      <c r="AC175" s="112">
        <v>1.3</v>
      </c>
      <c r="AD175" s="101">
        <v>3005</v>
      </c>
    </row>
    <row r="176" spans="1:30" x14ac:dyDescent="0.25">
      <c r="A176" s="88" t="s">
        <v>80</v>
      </c>
      <c r="B176" s="88">
        <v>170</v>
      </c>
      <c r="C176" s="88">
        <v>1850</v>
      </c>
      <c r="D176" s="88">
        <v>1725</v>
      </c>
      <c r="E176" s="88" t="s">
        <v>87</v>
      </c>
      <c r="F176" s="89"/>
      <c r="G176" s="112"/>
      <c r="H176" s="116"/>
      <c r="I176" s="112">
        <v>1.47</v>
      </c>
      <c r="J176" s="116">
        <v>2514</v>
      </c>
      <c r="K176" s="112">
        <v>1.44</v>
      </c>
      <c r="L176" s="108">
        <v>2722</v>
      </c>
      <c r="M176" s="112">
        <v>1.47</v>
      </c>
      <c r="N176" s="100">
        <v>2939</v>
      </c>
      <c r="O176" s="112">
        <v>1.44</v>
      </c>
      <c r="P176" s="100">
        <v>3225</v>
      </c>
      <c r="Q176" s="112">
        <v>1.43</v>
      </c>
      <c r="R176" s="100">
        <v>3432</v>
      </c>
      <c r="S176" s="112">
        <v>1.54</v>
      </c>
      <c r="T176" s="100">
        <v>2307</v>
      </c>
      <c r="U176" s="112">
        <v>1.45</v>
      </c>
      <c r="V176" s="100">
        <v>2670</v>
      </c>
      <c r="W176" s="112">
        <v>1.43</v>
      </c>
      <c r="X176" s="100">
        <v>2886</v>
      </c>
      <c r="Y176" s="112">
        <v>1.47</v>
      </c>
      <c r="Z176" s="100">
        <v>3031</v>
      </c>
      <c r="AA176" s="112">
        <v>1.44</v>
      </c>
      <c r="AB176" s="100">
        <v>3328</v>
      </c>
      <c r="AC176" s="112">
        <v>1.43</v>
      </c>
      <c r="AD176" s="101">
        <v>3541</v>
      </c>
    </row>
    <row r="177" spans="1:30" x14ac:dyDescent="0.25">
      <c r="A177" s="88" t="s">
        <v>81</v>
      </c>
      <c r="B177" s="88">
        <v>220</v>
      </c>
      <c r="C177" s="88">
        <v>1850</v>
      </c>
      <c r="D177" s="88">
        <v>1725</v>
      </c>
      <c r="E177" s="88" t="s">
        <v>86</v>
      </c>
      <c r="F177" s="89"/>
      <c r="G177" s="112">
        <v>1.42</v>
      </c>
      <c r="H177" s="116">
        <v>2473</v>
      </c>
      <c r="I177" s="112">
        <v>1.34</v>
      </c>
      <c r="J177" s="116">
        <v>2860</v>
      </c>
      <c r="K177" s="112">
        <v>1.32</v>
      </c>
      <c r="L177" s="108">
        <v>3092</v>
      </c>
      <c r="M177" s="112">
        <v>1.35</v>
      </c>
      <c r="N177" s="100">
        <v>3440</v>
      </c>
      <c r="O177" s="112">
        <v>1.32</v>
      </c>
      <c r="P177" s="100">
        <v>3775</v>
      </c>
      <c r="Q177" s="112">
        <v>1.31</v>
      </c>
      <c r="R177" s="100">
        <v>4014</v>
      </c>
      <c r="S177" s="112">
        <v>1.4</v>
      </c>
      <c r="T177" s="100">
        <v>2624</v>
      </c>
      <c r="U177" s="112">
        <v>1.33</v>
      </c>
      <c r="V177" s="100">
        <v>3036</v>
      </c>
      <c r="W177" s="112">
        <v>1.31</v>
      </c>
      <c r="X177" s="100">
        <v>3282</v>
      </c>
      <c r="Y177" s="112">
        <v>1.35</v>
      </c>
      <c r="Z177" s="100">
        <v>3547</v>
      </c>
      <c r="AA177" s="112">
        <v>1.32</v>
      </c>
      <c r="AB177" s="100">
        <v>3894</v>
      </c>
      <c r="AC177" s="112">
        <v>1.31</v>
      </c>
      <c r="AD177" s="101">
        <v>4141</v>
      </c>
    </row>
    <row r="178" spans="1:30" x14ac:dyDescent="0.25">
      <c r="A178" s="88" t="s">
        <v>82</v>
      </c>
      <c r="B178" s="88">
        <v>220</v>
      </c>
      <c r="C178" s="88">
        <v>1850</v>
      </c>
      <c r="D178" s="88">
        <v>1725</v>
      </c>
      <c r="E178" s="88" t="s">
        <v>87</v>
      </c>
      <c r="F178" s="89"/>
      <c r="G178" s="112"/>
      <c r="H178" s="116"/>
      <c r="I178" s="112">
        <v>1.47</v>
      </c>
      <c r="J178" s="116">
        <v>3073</v>
      </c>
      <c r="K178" s="112">
        <v>1.44</v>
      </c>
      <c r="L178" s="108">
        <v>3321</v>
      </c>
      <c r="M178" s="112">
        <v>1.48</v>
      </c>
      <c r="N178" s="100">
        <v>3898</v>
      </c>
      <c r="O178" s="112">
        <v>1.45</v>
      </c>
      <c r="P178" s="100">
        <v>4278</v>
      </c>
      <c r="Q178" s="112">
        <v>1.44</v>
      </c>
      <c r="R178" s="100">
        <v>4548</v>
      </c>
      <c r="S178" s="112">
        <v>1.54</v>
      </c>
      <c r="T178" s="100">
        <v>2819</v>
      </c>
      <c r="U178" s="112">
        <v>1.46</v>
      </c>
      <c r="V178" s="100">
        <v>3261</v>
      </c>
      <c r="W178" s="112">
        <v>1.43</v>
      </c>
      <c r="X178" s="100">
        <v>3527</v>
      </c>
      <c r="Y178" s="112">
        <v>1.48</v>
      </c>
      <c r="Z178" s="100">
        <v>4019</v>
      </c>
      <c r="AA178" s="112">
        <v>1.45</v>
      </c>
      <c r="AB178" s="100">
        <v>4412</v>
      </c>
      <c r="AC178" s="112">
        <v>1.44</v>
      </c>
      <c r="AD178" s="101">
        <v>4691</v>
      </c>
    </row>
    <row r="179" spans="1:30" x14ac:dyDescent="0.25">
      <c r="A179" s="88" t="s">
        <v>77</v>
      </c>
      <c r="B179" s="88">
        <v>120</v>
      </c>
      <c r="C179" s="88">
        <v>2050</v>
      </c>
      <c r="D179" s="88">
        <v>1925</v>
      </c>
      <c r="E179" s="88" t="s">
        <v>86</v>
      </c>
      <c r="F179" s="89"/>
      <c r="G179" s="112">
        <v>1.45</v>
      </c>
      <c r="H179" s="116">
        <v>1464</v>
      </c>
      <c r="I179" s="112">
        <v>1.37</v>
      </c>
      <c r="J179" s="116">
        <v>1694</v>
      </c>
      <c r="K179" s="112">
        <v>1.34</v>
      </c>
      <c r="L179" s="108">
        <v>1830</v>
      </c>
      <c r="M179" s="112">
        <v>1.37</v>
      </c>
      <c r="N179" s="100">
        <v>1772</v>
      </c>
      <c r="O179" s="112">
        <v>1.34</v>
      </c>
      <c r="P179" s="100">
        <v>1944</v>
      </c>
      <c r="Q179" s="112">
        <v>1.33</v>
      </c>
      <c r="R179" s="100">
        <v>2068</v>
      </c>
      <c r="S179" s="112">
        <v>1.43</v>
      </c>
      <c r="T179" s="100">
        <v>1553</v>
      </c>
      <c r="U179" s="112">
        <v>1.36</v>
      </c>
      <c r="V179" s="100">
        <v>1796</v>
      </c>
      <c r="W179" s="112">
        <v>1.33</v>
      </c>
      <c r="X179" s="100">
        <v>1942</v>
      </c>
      <c r="Y179" s="112">
        <v>1.37</v>
      </c>
      <c r="Z179" s="100">
        <v>1827</v>
      </c>
      <c r="AA179" s="112">
        <v>1.34</v>
      </c>
      <c r="AB179" s="100">
        <v>2006</v>
      </c>
      <c r="AC179" s="112">
        <v>1.32</v>
      </c>
      <c r="AD179" s="101">
        <v>2132</v>
      </c>
    </row>
    <row r="180" spans="1:30" x14ac:dyDescent="0.25">
      <c r="A180" s="88" t="s">
        <v>78</v>
      </c>
      <c r="B180" s="88">
        <v>120</v>
      </c>
      <c r="C180" s="88">
        <v>2050</v>
      </c>
      <c r="D180" s="88">
        <v>1925</v>
      </c>
      <c r="E180" s="88" t="s">
        <v>87</v>
      </c>
      <c r="F180" s="89"/>
      <c r="G180" s="112"/>
      <c r="H180" s="116"/>
      <c r="I180" s="112">
        <v>1.5</v>
      </c>
      <c r="J180" s="116">
        <v>1989</v>
      </c>
      <c r="K180" s="112">
        <v>1.47</v>
      </c>
      <c r="L180" s="108">
        <v>2150</v>
      </c>
      <c r="M180" s="112">
        <v>1.5</v>
      </c>
      <c r="N180" s="100">
        <v>2185</v>
      </c>
      <c r="O180" s="112">
        <v>1.47</v>
      </c>
      <c r="P180" s="100">
        <v>2398</v>
      </c>
      <c r="Q180" s="112">
        <v>1.46</v>
      </c>
      <c r="R180" s="100">
        <v>2550</v>
      </c>
      <c r="S180" s="112">
        <v>1.57</v>
      </c>
      <c r="T180" s="100">
        <v>1823</v>
      </c>
      <c r="U180" s="112">
        <v>1.49</v>
      </c>
      <c r="V180" s="100">
        <v>2109</v>
      </c>
      <c r="W180" s="112">
        <v>1.46</v>
      </c>
      <c r="X180" s="100">
        <v>2282</v>
      </c>
      <c r="Y180" s="112">
        <v>1.5</v>
      </c>
      <c r="Z180" s="100">
        <v>2252</v>
      </c>
      <c r="AA180" s="112">
        <v>1.47</v>
      </c>
      <c r="AB180" s="100">
        <v>2475</v>
      </c>
      <c r="AC180" s="112">
        <v>1.46</v>
      </c>
      <c r="AD180" s="101">
        <v>2630</v>
      </c>
    </row>
    <row r="181" spans="1:30" x14ac:dyDescent="0.25">
      <c r="A181" s="88" t="s">
        <v>79</v>
      </c>
      <c r="B181" s="88">
        <v>170</v>
      </c>
      <c r="C181" s="88">
        <v>2050</v>
      </c>
      <c r="D181" s="88">
        <v>1925</v>
      </c>
      <c r="E181" s="88" t="s">
        <v>86</v>
      </c>
      <c r="F181" s="89"/>
      <c r="G181" s="112">
        <v>1.41</v>
      </c>
      <c r="H181" s="116">
        <v>2183</v>
      </c>
      <c r="I181" s="112">
        <v>1.34</v>
      </c>
      <c r="J181" s="116">
        <v>2531</v>
      </c>
      <c r="K181" s="112">
        <v>1.31</v>
      </c>
      <c r="L181" s="108">
        <v>2730</v>
      </c>
      <c r="M181" s="112">
        <v>1.34</v>
      </c>
      <c r="N181" s="100">
        <v>2803</v>
      </c>
      <c r="O181" s="112">
        <v>1.31</v>
      </c>
      <c r="P181" s="100">
        <v>3075</v>
      </c>
      <c r="Q181" s="112">
        <v>1.3</v>
      </c>
      <c r="R181" s="100">
        <v>3270</v>
      </c>
      <c r="S181" s="112">
        <v>1.4</v>
      </c>
      <c r="T181" s="100">
        <v>2316</v>
      </c>
      <c r="U181" s="112">
        <v>1.33</v>
      </c>
      <c r="V181" s="100">
        <v>2679</v>
      </c>
      <c r="W181" s="112">
        <v>1.3</v>
      </c>
      <c r="X181" s="100">
        <v>2896</v>
      </c>
      <c r="Y181" s="112">
        <v>1.34</v>
      </c>
      <c r="Z181" s="100">
        <v>2891</v>
      </c>
      <c r="AA181" s="112">
        <v>1.31</v>
      </c>
      <c r="AB181" s="100">
        <v>3174</v>
      </c>
      <c r="AC181" s="112">
        <v>1.3</v>
      </c>
      <c r="AD181" s="101">
        <v>3374</v>
      </c>
    </row>
    <row r="182" spans="1:30" x14ac:dyDescent="0.25">
      <c r="A182" s="88" t="s">
        <v>80</v>
      </c>
      <c r="B182" s="88">
        <v>170</v>
      </c>
      <c r="C182" s="88">
        <v>2050</v>
      </c>
      <c r="D182" s="88">
        <v>1925</v>
      </c>
      <c r="E182" s="88" t="s">
        <v>87</v>
      </c>
      <c r="F182" s="89"/>
      <c r="G182" s="112"/>
      <c r="H182" s="116"/>
      <c r="I182" s="112">
        <v>1.47</v>
      </c>
      <c r="J182" s="116">
        <v>2824</v>
      </c>
      <c r="K182" s="112">
        <v>1.44</v>
      </c>
      <c r="L182" s="108">
        <v>3057</v>
      </c>
      <c r="M182" s="112">
        <v>1.47</v>
      </c>
      <c r="N182" s="100">
        <v>3301</v>
      </c>
      <c r="O182" s="112">
        <v>1.44</v>
      </c>
      <c r="P182" s="100">
        <v>3622</v>
      </c>
      <c r="Q182" s="112">
        <v>1.43</v>
      </c>
      <c r="R182" s="100">
        <v>3854</v>
      </c>
      <c r="S182" s="112">
        <v>1.54</v>
      </c>
      <c r="T182" s="100">
        <v>2591</v>
      </c>
      <c r="U182" s="112">
        <v>1.45</v>
      </c>
      <c r="V182" s="100">
        <v>2998</v>
      </c>
      <c r="W182" s="112">
        <v>1.43</v>
      </c>
      <c r="X182" s="100">
        <v>3242</v>
      </c>
      <c r="Y182" s="112">
        <v>1.47</v>
      </c>
      <c r="Z182" s="100">
        <v>3404</v>
      </c>
      <c r="AA182" s="112">
        <v>1.44</v>
      </c>
      <c r="AB182" s="100">
        <v>3738</v>
      </c>
      <c r="AC182" s="112">
        <v>1.43</v>
      </c>
      <c r="AD182" s="101">
        <v>3977</v>
      </c>
    </row>
    <row r="183" spans="1:30" x14ac:dyDescent="0.25">
      <c r="A183" s="88" t="s">
        <v>81</v>
      </c>
      <c r="B183" s="88">
        <v>220</v>
      </c>
      <c r="C183" s="88">
        <v>2050</v>
      </c>
      <c r="D183" s="88">
        <v>1925</v>
      </c>
      <c r="E183" s="88" t="s">
        <v>86</v>
      </c>
      <c r="F183" s="89"/>
      <c r="G183" s="112">
        <v>1.42</v>
      </c>
      <c r="H183" s="116">
        <v>2778</v>
      </c>
      <c r="I183" s="112">
        <v>1.34</v>
      </c>
      <c r="J183" s="116">
        <v>3212</v>
      </c>
      <c r="K183" s="112">
        <v>1.32</v>
      </c>
      <c r="L183" s="108">
        <v>3473</v>
      </c>
      <c r="M183" s="112">
        <v>1.35</v>
      </c>
      <c r="N183" s="100">
        <v>3864</v>
      </c>
      <c r="O183" s="112">
        <v>1.32</v>
      </c>
      <c r="P183" s="100">
        <v>4239</v>
      </c>
      <c r="Q183" s="112">
        <v>1.31</v>
      </c>
      <c r="R183" s="100">
        <v>4508</v>
      </c>
      <c r="S183" s="112">
        <v>1.4</v>
      </c>
      <c r="T183" s="100">
        <v>2947</v>
      </c>
      <c r="U183" s="112">
        <v>1.33</v>
      </c>
      <c r="V183" s="100">
        <v>3409</v>
      </c>
      <c r="W183" s="112">
        <v>1.31</v>
      </c>
      <c r="X183" s="100">
        <v>3686</v>
      </c>
      <c r="Y183" s="112">
        <v>1.35</v>
      </c>
      <c r="Z183" s="100">
        <v>3984</v>
      </c>
      <c r="AA183" s="112">
        <v>1.32</v>
      </c>
      <c r="AB183" s="100">
        <v>4373</v>
      </c>
      <c r="AC183" s="112">
        <v>1.31</v>
      </c>
      <c r="AD183" s="101">
        <v>4650</v>
      </c>
    </row>
    <row r="184" spans="1:30" ht="15.75" thickBot="1" x14ac:dyDescent="0.3">
      <c r="A184" s="90" t="s">
        <v>82</v>
      </c>
      <c r="B184" s="90">
        <v>220</v>
      </c>
      <c r="C184" s="90">
        <v>2050</v>
      </c>
      <c r="D184" s="90">
        <v>1925</v>
      </c>
      <c r="E184" s="90" t="s">
        <v>87</v>
      </c>
      <c r="F184" s="91"/>
      <c r="G184" s="113"/>
      <c r="H184" s="117"/>
      <c r="I184" s="113">
        <v>1.47</v>
      </c>
      <c r="J184" s="117">
        <v>3451</v>
      </c>
      <c r="K184" s="113">
        <v>1.44</v>
      </c>
      <c r="L184" s="109">
        <v>3730</v>
      </c>
      <c r="M184" s="113">
        <v>1.48</v>
      </c>
      <c r="N184" s="102">
        <v>4378</v>
      </c>
      <c r="O184" s="113">
        <v>1.45</v>
      </c>
      <c r="P184" s="102">
        <v>4804</v>
      </c>
      <c r="Q184" s="113">
        <v>1.44</v>
      </c>
      <c r="R184" s="102">
        <v>5107</v>
      </c>
      <c r="S184" s="113">
        <v>1.54</v>
      </c>
      <c r="T184" s="102">
        <v>3166</v>
      </c>
      <c r="U184" s="113">
        <v>1.46</v>
      </c>
      <c r="V184" s="102">
        <v>3663</v>
      </c>
      <c r="W184" s="113">
        <v>1.43</v>
      </c>
      <c r="X184" s="102">
        <v>3961</v>
      </c>
      <c r="Y184" s="113">
        <v>1.48</v>
      </c>
      <c r="Z184" s="102">
        <v>4513</v>
      </c>
      <c r="AA184" s="113">
        <v>1.45</v>
      </c>
      <c r="AB184" s="102">
        <v>4955</v>
      </c>
      <c r="AC184" s="113">
        <v>1.44</v>
      </c>
      <c r="AD184" s="103">
        <v>5269</v>
      </c>
    </row>
    <row r="186" spans="1:30" ht="15.75" thickBot="1" x14ac:dyDescent="0.3"/>
    <row r="187" spans="1:30" ht="28.5" x14ac:dyDescent="0.25">
      <c r="A187" s="19" t="s">
        <v>19</v>
      </c>
      <c r="B187" s="19" t="s">
        <v>92</v>
      </c>
      <c r="C187" s="19" t="s">
        <v>93</v>
      </c>
      <c r="F187" s="2" t="s">
        <v>94</v>
      </c>
      <c r="G187" s="2" t="s">
        <v>103</v>
      </c>
      <c r="H187" s="2" t="s">
        <v>104</v>
      </c>
    </row>
    <row r="188" spans="1:30" ht="15.75" thickBot="1" x14ac:dyDescent="0.3">
      <c r="A188" s="40"/>
      <c r="B188" s="40"/>
      <c r="C188" s="41"/>
      <c r="F188" s="2" t="s">
        <v>97</v>
      </c>
      <c r="G188" s="2" t="s">
        <v>100</v>
      </c>
      <c r="H188" s="121">
        <v>1</v>
      </c>
    </row>
    <row r="189" spans="1:30" ht="15.75" thickBot="1" x14ac:dyDescent="0.3">
      <c r="A189" s="63"/>
      <c r="B189" s="64"/>
      <c r="C189" s="64"/>
      <c r="F189" s="2" t="s">
        <v>98</v>
      </c>
      <c r="G189" s="2" t="s">
        <v>101</v>
      </c>
      <c r="H189" s="121">
        <v>0.9</v>
      </c>
    </row>
    <row r="190" spans="1:30" x14ac:dyDescent="0.25">
      <c r="A190" s="25">
        <v>300</v>
      </c>
      <c r="B190" s="25">
        <v>500</v>
      </c>
      <c r="C190" s="118">
        <v>500</v>
      </c>
      <c r="F190" s="2" t="s">
        <v>99</v>
      </c>
      <c r="G190" s="2" t="s">
        <v>102</v>
      </c>
      <c r="H190" s="121">
        <v>0.8</v>
      </c>
    </row>
    <row r="191" spans="1:30" x14ac:dyDescent="0.25">
      <c r="A191" s="26">
        <v>300</v>
      </c>
      <c r="B191" s="26">
        <v>800</v>
      </c>
      <c r="C191" s="119">
        <v>750</v>
      </c>
    </row>
    <row r="192" spans="1:30" x14ac:dyDescent="0.25">
      <c r="A192" s="26">
        <v>300</v>
      </c>
      <c r="B192" s="26">
        <v>1000</v>
      </c>
      <c r="C192" s="119">
        <v>1000</v>
      </c>
    </row>
    <row r="193" spans="1:4" x14ac:dyDescent="0.25">
      <c r="A193" s="26">
        <v>300</v>
      </c>
      <c r="B193" s="26">
        <v>1300</v>
      </c>
      <c r="C193" s="119">
        <v>1250</v>
      </c>
    </row>
    <row r="194" spans="1:4" x14ac:dyDescent="0.25">
      <c r="A194" s="26">
        <v>300</v>
      </c>
      <c r="B194" s="26">
        <v>1600</v>
      </c>
      <c r="C194" s="119">
        <v>1500</v>
      </c>
    </row>
    <row r="195" spans="1:4" x14ac:dyDescent="0.25">
      <c r="A195" s="26">
        <v>300</v>
      </c>
      <c r="B195" s="26">
        <v>2000</v>
      </c>
      <c r="C195" s="119">
        <v>2000</v>
      </c>
    </row>
    <row r="196" spans="1:4" x14ac:dyDescent="0.25">
      <c r="A196" s="26">
        <v>500</v>
      </c>
      <c r="B196" s="26">
        <v>400</v>
      </c>
      <c r="C196" s="119">
        <v>500</v>
      </c>
    </row>
    <row r="197" spans="1:4" x14ac:dyDescent="0.25">
      <c r="A197" s="26">
        <v>500</v>
      </c>
      <c r="B197" s="26">
        <v>500</v>
      </c>
      <c r="C197" s="119">
        <v>750</v>
      </c>
    </row>
    <row r="198" spans="1:4" x14ac:dyDescent="0.25">
      <c r="A198" s="26">
        <v>500</v>
      </c>
      <c r="B198" s="26">
        <v>650</v>
      </c>
      <c r="C198" s="119">
        <v>1000</v>
      </c>
    </row>
    <row r="199" spans="1:4" x14ac:dyDescent="0.25">
      <c r="A199" s="26">
        <v>500</v>
      </c>
      <c r="B199" s="26">
        <v>800</v>
      </c>
      <c r="C199" s="119">
        <v>1250</v>
      </c>
    </row>
    <row r="200" spans="1:4" x14ac:dyDescent="0.25">
      <c r="A200" s="26">
        <v>500</v>
      </c>
      <c r="B200" s="26">
        <v>950</v>
      </c>
      <c r="C200" s="119">
        <v>1500</v>
      </c>
    </row>
    <row r="201" spans="1:4" ht="15.75" thickBot="1" x14ac:dyDescent="0.3">
      <c r="A201" s="24">
        <v>500</v>
      </c>
      <c r="B201" s="24">
        <v>1250</v>
      </c>
      <c r="C201" s="120">
        <v>2000</v>
      </c>
    </row>
    <row r="203" spans="1:4" ht="15.75" thickBot="1" x14ac:dyDescent="0.3"/>
    <row r="204" spans="1:4" ht="43.5" thickBot="1" x14ac:dyDescent="0.3">
      <c r="A204" s="57" t="s">
        <v>19</v>
      </c>
      <c r="B204" s="57" t="s">
        <v>61</v>
      </c>
      <c r="C204" s="57" t="s">
        <v>38</v>
      </c>
      <c r="D204" s="57" t="s">
        <v>35</v>
      </c>
    </row>
    <row r="205" spans="1:4" x14ac:dyDescent="0.25">
      <c r="A205" s="25">
        <v>800</v>
      </c>
      <c r="B205" s="30">
        <v>500</v>
      </c>
      <c r="C205" s="43">
        <v>1.21</v>
      </c>
      <c r="D205" s="79">
        <v>434</v>
      </c>
    </row>
    <row r="206" spans="1:4" x14ac:dyDescent="0.25">
      <c r="A206" s="26">
        <v>800</v>
      </c>
      <c r="B206" s="48">
        <v>600</v>
      </c>
      <c r="C206" s="58">
        <v>1.2</v>
      </c>
      <c r="D206" s="51">
        <v>504</v>
      </c>
    </row>
    <row r="207" spans="1:4" x14ac:dyDescent="0.25">
      <c r="A207" s="26">
        <v>800</v>
      </c>
      <c r="B207" s="48">
        <v>750</v>
      </c>
      <c r="C207" s="58">
        <v>1.18</v>
      </c>
      <c r="D207" s="51">
        <v>609</v>
      </c>
    </row>
    <row r="208" spans="1:4" x14ac:dyDescent="0.25">
      <c r="A208" s="26">
        <v>1200</v>
      </c>
      <c r="B208" s="48">
        <v>500</v>
      </c>
      <c r="C208" s="58">
        <v>1.22</v>
      </c>
      <c r="D208" s="51">
        <v>628</v>
      </c>
    </row>
    <row r="209" spans="1:6" x14ac:dyDescent="0.25">
      <c r="A209" s="26">
        <v>1200</v>
      </c>
      <c r="B209" s="48">
        <v>600</v>
      </c>
      <c r="C209" s="58">
        <v>1.2</v>
      </c>
      <c r="D209" s="51">
        <v>733</v>
      </c>
    </row>
    <row r="210" spans="1:6" x14ac:dyDescent="0.25">
      <c r="A210" s="26">
        <v>1200</v>
      </c>
      <c r="B210" s="48">
        <v>750</v>
      </c>
      <c r="C210" s="58">
        <v>1.19</v>
      </c>
      <c r="D210" s="51">
        <v>890</v>
      </c>
    </row>
    <row r="211" spans="1:6" x14ac:dyDescent="0.25">
      <c r="A211" s="26">
        <v>1800</v>
      </c>
      <c r="B211" s="48">
        <v>500</v>
      </c>
      <c r="C211" s="58">
        <v>1.24</v>
      </c>
      <c r="D211" s="51">
        <v>1005</v>
      </c>
    </row>
    <row r="212" spans="1:6" x14ac:dyDescent="0.25">
      <c r="A212" s="26">
        <v>1800</v>
      </c>
      <c r="B212" s="48">
        <v>600</v>
      </c>
      <c r="C212" s="58">
        <v>1.22</v>
      </c>
      <c r="D212" s="51">
        <v>1172</v>
      </c>
    </row>
    <row r="213" spans="1:6" ht="15.75" thickBot="1" x14ac:dyDescent="0.3">
      <c r="A213" s="24">
        <v>1800</v>
      </c>
      <c r="B213" s="49">
        <v>750</v>
      </c>
      <c r="C213" s="59">
        <v>1.2</v>
      </c>
      <c r="D213" s="52">
        <v>1423</v>
      </c>
    </row>
    <row r="216" spans="1:6" ht="15.75" thickBot="1" x14ac:dyDescent="0.3">
      <c r="A216" s="46" t="s">
        <v>166</v>
      </c>
      <c r="B216" s="15"/>
      <c r="C216" s="14"/>
      <c r="D216" s="16"/>
      <c r="E216" s="4"/>
      <c r="F216" s="4"/>
    </row>
    <row r="217" spans="1:6" ht="15.75" thickBot="1" x14ac:dyDescent="0.3">
      <c r="A217" s="3"/>
      <c r="B217" s="3"/>
      <c r="C217" s="122" t="s">
        <v>167</v>
      </c>
      <c r="D217" s="123"/>
      <c r="E217" s="122" t="s">
        <v>168</v>
      </c>
      <c r="F217" s="123"/>
    </row>
    <row r="218" spans="1:6" ht="43.5" thickBot="1" x14ac:dyDescent="0.3">
      <c r="A218" s="57" t="s">
        <v>19</v>
      </c>
      <c r="B218" s="57" t="s">
        <v>61</v>
      </c>
      <c r="C218" s="57" t="s">
        <v>38</v>
      </c>
      <c r="D218" s="57" t="s">
        <v>35</v>
      </c>
      <c r="E218" s="57" t="s">
        <v>38</v>
      </c>
      <c r="F218" s="57" t="s">
        <v>35</v>
      </c>
    </row>
    <row r="219" spans="1:6" x14ac:dyDescent="0.25">
      <c r="A219" s="25">
        <v>862</v>
      </c>
      <c r="B219" s="30">
        <v>500</v>
      </c>
      <c r="C219" s="43">
        <v>1.29</v>
      </c>
      <c r="D219" s="51">
        <v>417</v>
      </c>
      <c r="E219" s="43">
        <v>1.3</v>
      </c>
      <c r="F219" s="51">
        <v>277</v>
      </c>
    </row>
    <row r="220" spans="1:6" x14ac:dyDescent="0.25">
      <c r="A220" s="26">
        <v>862</v>
      </c>
      <c r="B220" s="48">
        <v>600</v>
      </c>
      <c r="C220" s="58">
        <v>1.28</v>
      </c>
      <c r="D220" s="51">
        <v>487</v>
      </c>
      <c r="E220" s="58">
        <v>1.3</v>
      </c>
      <c r="F220" s="51">
        <v>328</v>
      </c>
    </row>
    <row r="221" spans="1:6" x14ac:dyDescent="0.25">
      <c r="A221" s="26">
        <v>1222</v>
      </c>
      <c r="B221" s="48">
        <v>400</v>
      </c>
      <c r="C221" s="58" t="s">
        <v>37</v>
      </c>
      <c r="D221" s="124" t="s">
        <v>37</v>
      </c>
      <c r="E221" s="58">
        <v>1.32</v>
      </c>
      <c r="F221" s="51">
        <v>334</v>
      </c>
    </row>
    <row r="222" spans="1:6" x14ac:dyDescent="0.25">
      <c r="A222" s="26">
        <v>1222</v>
      </c>
      <c r="B222" s="48">
        <v>500</v>
      </c>
      <c r="C222" s="58">
        <v>1.31</v>
      </c>
      <c r="D222" s="51">
        <v>576</v>
      </c>
      <c r="E222" s="58">
        <v>1.31</v>
      </c>
      <c r="F222" s="51">
        <v>395</v>
      </c>
    </row>
    <row r="223" spans="1:6" x14ac:dyDescent="0.25">
      <c r="A223" s="26">
        <v>1222</v>
      </c>
      <c r="B223" s="48">
        <v>600</v>
      </c>
      <c r="C223" s="58">
        <v>1.28</v>
      </c>
      <c r="D223" s="51">
        <v>676</v>
      </c>
      <c r="E223" s="58">
        <v>1.29</v>
      </c>
      <c r="F223" s="51">
        <v>467</v>
      </c>
    </row>
    <row r="224" spans="1:6" x14ac:dyDescent="0.25">
      <c r="A224" s="26">
        <v>1807</v>
      </c>
      <c r="B224" s="48">
        <v>400</v>
      </c>
      <c r="C224" s="58" t="s">
        <v>37</v>
      </c>
      <c r="D224" s="124" t="s">
        <v>37</v>
      </c>
      <c r="E224" s="58">
        <v>1.32</v>
      </c>
      <c r="F224" s="51">
        <v>507</v>
      </c>
    </row>
    <row r="225" spans="1:13" x14ac:dyDescent="0.25">
      <c r="A225" s="26">
        <v>1807</v>
      </c>
      <c r="B225" s="48">
        <v>500</v>
      </c>
      <c r="C225" s="58">
        <v>1.29</v>
      </c>
      <c r="D225" s="51">
        <v>866</v>
      </c>
      <c r="E225" s="58">
        <v>1.33</v>
      </c>
      <c r="F225" s="51">
        <v>598</v>
      </c>
    </row>
    <row r="226" spans="1:13" ht="15.75" thickBot="1" x14ac:dyDescent="0.3">
      <c r="A226" s="24">
        <v>1807</v>
      </c>
      <c r="B226" s="49">
        <v>600</v>
      </c>
      <c r="C226" s="59">
        <v>1.28</v>
      </c>
      <c r="D226" s="52">
        <v>1014</v>
      </c>
      <c r="E226" s="59">
        <v>1.35</v>
      </c>
      <c r="F226" s="52">
        <v>705</v>
      </c>
    </row>
    <row r="227" spans="1:13" x14ac:dyDescent="0.25">
      <c r="A227" s="3"/>
      <c r="B227" s="3"/>
      <c r="C227" s="3"/>
      <c r="D227" s="3"/>
      <c r="E227" s="4"/>
      <c r="F227" s="4"/>
    </row>
    <row r="228" spans="1:13" x14ac:dyDescent="0.25">
      <c r="A228" s="3"/>
      <c r="B228" s="3"/>
      <c r="C228" s="3"/>
      <c r="D228" s="3"/>
      <c r="E228" s="4"/>
      <c r="F228" s="4"/>
    </row>
    <row r="229" spans="1:13" ht="15.75" thickBot="1" x14ac:dyDescent="0.3">
      <c r="A229" s="46" t="s">
        <v>166</v>
      </c>
      <c r="B229" s="15"/>
      <c r="C229" s="14"/>
      <c r="D229" s="16"/>
      <c r="E229" s="4"/>
      <c r="F229" s="4"/>
    </row>
    <row r="230" spans="1:13" ht="15.75" thickBot="1" x14ac:dyDescent="0.3">
      <c r="A230" s="3"/>
      <c r="B230" s="3"/>
      <c r="C230" s="122" t="s">
        <v>167</v>
      </c>
      <c r="D230" s="123"/>
      <c r="E230" s="122" t="s">
        <v>168</v>
      </c>
      <c r="F230" s="123"/>
    </row>
    <row r="231" spans="1:13" ht="43.5" thickBot="1" x14ac:dyDescent="0.3">
      <c r="A231" s="57" t="s">
        <v>19</v>
      </c>
      <c r="B231" s="57" t="s">
        <v>61</v>
      </c>
      <c r="C231" s="57" t="s">
        <v>38</v>
      </c>
      <c r="D231" s="57" t="s">
        <v>35</v>
      </c>
      <c r="E231" s="57" t="s">
        <v>38</v>
      </c>
      <c r="F231" s="57" t="s">
        <v>35</v>
      </c>
    </row>
    <row r="232" spans="1:13" x14ac:dyDescent="0.25">
      <c r="A232" s="25">
        <v>862</v>
      </c>
      <c r="B232" s="30">
        <v>500</v>
      </c>
      <c r="C232" s="43">
        <v>1.29</v>
      </c>
      <c r="D232" s="51">
        <v>417</v>
      </c>
      <c r="E232" s="43">
        <v>1.3</v>
      </c>
      <c r="F232" s="51">
        <v>277</v>
      </c>
    </row>
    <row r="233" spans="1:13" x14ac:dyDescent="0.25">
      <c r="A233" s="26">
        <v>862</v>
      </c>
      <c r="B233" s="48">
        <v>600</v>
      </c>
      <c r="C233" s="58">
        <v>1.28</v>
      </c>
      <c r="D233" s="51">
        <v>487</v>
      </c>
      <c r="E233" s="58">
        <v>1.3</v>
      </c>
      <c r="F233" s="51">
        <v>328</v>
      </c>
    </row>
    <row r="234" spans="1:13" x14ac:dyDescent="0.25">
      <c r="A234" s="26">
        <v>1222</v>
      </c>
      <c r="B234" s="48">
        <v>500</v>
      </c>
      <c r="C234" s="58">
        <v>1.31</v>
      </c>
      <c r="D234" s="51">
        <v>576</v>
      </c>
      <c r="E234" s="58">
        <v>1.31</v>
      </c>
      <c r="F234" s="51">
        <v>395</v>
      </c>
    </row>
    <row r="235" spans="1:13" x14ac:dyDescent="0.25">
      <c r="A235" s="26">
        <v>1222</v>
      </c>
      <c r="B235" s="48">
        <v>600</v>
      </c>
      <c r="C235" s="58">
        <v>1.28</v>
      </c>
      <c r="D235" s="51">
        <v>676</v>
      </c>
      <c r="E235" s="58">
        <v>1.29</v>
      </c>
      <c r="F235" s="51">
        <v>467</v>
      </c>
    </row>
    <row r="236" spans="1:13" x14ac:dyDescent="0.25">
      <c r="A236" s="26">
        <v>1807</v>
      </c>
      <c r="B236" s="48">
        <v>500</v>
      </c>
      <c r="C236" s="58">
        <v>1.29</v>
      </c>
      <c r="D236" s="51">
        <v>866</v>
      </c>
      <c r="E236" s="58">
        <v>1.33</v>
      </c>
      <c r="F236" s="51">
        <v>598</v>
      </c>
    </row>
    <row r="237" spans="1:13" ht="15.75" thickBot="1" x14ac:dyDescent="0.3">
      <c r="A237" s="24">
        <v>1807</v>
      </c>
      <c r="B237" s="49">
        <v>600</v>
      </c>
      <c r="C237" s="59">
        <v>1.28</v>
      </c>
      <c r="D237" s="52">
        <v>1014</v>
      </c>
      <c r="E237" s="59">
        <v>1.35</v>
      </c>
      <c r="F237" s="51">
        <v>705</v>
      </c>
    </row>
    <row r="239" spans="1:13" ht="15.75" thickBot="1" x14ac:dyDescent="0.3"/>
    <row r="240" spans="1:13" ht="72" thickBot="1" x14ac:dyDescent="0.3">
      <c r="A240" s="435" t="s">
        <v>70</v>
      </c>
      <c r="B240" s="440" t="s">
        <v>190</v>
      </c>
      <c r="C240" s="435" t="s">
        <v>191</v>
      </c>
      <c r="D240" s="441" t="s">
        <v>73</v>
      </c>
      <c r="E240" s="445"/>
      <c r="F240" s="347" t="s">
        <v>105</v>
      </c>
      <c r="G240" s="442" t="s">
        <v>74</v>
      </c>
      <c r="H240" s="277" t="s">
        <v>192</v>
      </c>
      <c r="I240" s="277" t="s">
        <v>193</v>
      </c>
      <c r="J240" s="347" t="s">
        <v>105</v>
      </c>
      <c r="K240" s="442" t="s">
        <v>74</v>
      </c>
      <c r="L240" s="277" t="s">
        <v>194</v>
      </c>
      <c r="M240" s="277" t="s">
        <v>195</v>
      </c>
    </row>
    <row r="241" spans="1:13" x14ac:dyDescent="0.25">
      <c r="A241" s="351" t="s">
        <v>188</v>
      </c>
      <c r="B241" s="428">
        <v>1943</v>
      </c>
      <c r="C241" s="351">
        <v>490</v>
      </c>
      <c r="D241" s="427" t="s">
        <v>47</v>
      </c>
      <c r="E241" s="446"/>
      <c r="F241" s="352">
        <v>1600</v>
      </c>
      <c r="G241" s="438">
        <v>350</v>
      </c>
      <c r="H241" s="443">
        <v>678</v>
      </c>
      <c r="I241" s="443">
        <v>1036</v>
      </c>
      <c r="J241" s="352">
        <v>1600</v>
      </c>
      <c r="K241" s="438">
        <v>320</v>
      </c>
      <c r="L241" s="443">
        <v>777</v>
      </c>
      <c r="M241" s="443">
        <v>1332</v>
      </c>
    </row>
    <row r="242" spans="1:13" x14ac:dyDescent="0.25">
      <c r="A242" s="351" t="s">
        <v>188</v>
      </c>
      <c r="B242" s="428">
        <v>1943</v>
      </c>
      <c r="C242" s="351">
        <v>560</v>
      </c>
      <c r="D242" s="427" t="s">
        <v>47</v>
      </c>
      <c r="E242" s="446"/>
      <c r="F242" s="352">
        <v>1600</v>
      </c>
      <c r="G242" s="438">
        <v>420</v>
      </c>
      <c r="H242" s="443">
        <v>814</v>
      </c>
      <c r="I242" s="443">
        <v>1243</v>
      </c>
      <c r="J242" s="352">
        <v>1600</v>
      </c>
      <c r="K242" s="438">
        <v>400</v>
      </c>
      <c r="L242" s="443">
        <v>971</v>
      </c>
      <c r="M242" s="443">
        <v>1665</v>
      </c>
    </row>
    <row r="243" spans="1:13" x14ac:dyDescent="0.25">
      <c r="A243" s="351" t="s">
        <v>188</v>
      </c>
      <c r="B243" s="428">
        <v>1943</v>
      </c>
      <c r="C243" s="351">
        <v>630</v>
      </c>
      <c r="D243" s="427" t="s">
        <v>47</v>
      </c>
      <c r="E243" s="446"/>
      <c r="F243" s="352">
        <v>1600</v>
      </c>
      <c r="G243" s="438">
        <v>490</v>
      </c>
      <c r="H243" s="443">
        <v>949</v>
      </c>
      <c r="I243" s="443">
        <v>1450</v>
      </c>
      <c r="J243" s="352">
        <v>1600</v>
      </c>
      <c r="K243" s="438">
        <v>480</v>
      </c>
      <c r="L243" s="443">
        <v>1166</v>
      </c>
      <c r="M243" s="443">
        <v>1998</v>
      </c>
    </row>
    <row r="244" spans="1:13" x14ac:dyDescent="0.25">
      <c r="A244" s="351" t="s">
        <v>188</v>
      </c>
      <c r="B244" s="428">
        <v>1943</v>
      </c>
      <c r="C244" s="351">
        <v>700</v>
      </c>
      <c r="D244" s="427" t="s">
        <v>47</v>
      </c>
      <c r="E244" s="446"/>
      <c r="F244" s="352">
        <v>1600</v>
      </c>
      <c r="G244" s="438">
        <v>560</v>
      </c>
      <c r="H244" s="443">
        <v>1085</v>
      </c>
      <c r="I244" s="443">
        <v>1658</v>
      </c>
      <c r="J244" s="352">
        <v>1600</v>
      </c>
      <c r="K244" s="438">
        <v>560</v>
      </c>
      <c r="L244" s="443">
        <v>1360</v>
      </c>
      <c r="M244" s="443">
        <v>2331</v>
      </c>
    </row>
    <row r="245" spans="1:13" x14ac:dyDescent="0.25">
      <c r="A245" s="351" t="s">
        <v>188</v>
      </c>
      <c r="B245" s="428">
        <v>1943</v>
      </c>
      <c r="C245" s="351">
        <v>770</v>
      </c>
      <c r="D245" s="427" t="s">
        <v>47</v>
      </c>
      <c r="E245" s="446"/>
      <c r="F245" s="352">
        <v>1600</v>
      </c>
      <c r="G245" s="438">
        <v>630</v>
      </c>
      <c r="H245" s="443">
        <v>1220</v>
      </c>
      <c r="I245" s="443">
        <v>1865</v>
      </c>
      <c r="J245" s="352">
        <v>1600</v>
      </c>
      <c r="K245" s="438">
        <v>640</v>
      </c>
      <c r="L245" s="443">
        <v>1554</v>
      </c>
      <c r="M245" s="443">
        <v>2664</v>
      </c>
    </row>
    <row r="246" spans="1:13" x14ac:dyDescent="0.25">
      <c r="A246" s="351" t="s">
        <v>188</v>
      </c>
      <c r="B246" s="428">
        <v>1943</v>
      </c>
      <c r="C246" s="351">
        <v>840</v>
      </c>
      <c r="D246" s="427" t="s">
        <v>47</v>
      </c>
      <c r="E246" s="446"/>
      <c r="F246" s="352">
        <v>1600</v>
      </c>
      <c r="G246" s="438">
        <v>700</v>
      </c>
      <c r="H246" s="443">
        <v>1356</v>
      </c>
      <c r="I246" s="443">
        <v>2072</v>
      </c>
      <c r="J246" s="352">
        <v>1600</v>
      </c>
      <c r="K246" s="438">
        <v>720</v>
      </c>
      <c r="L246" s="443">
        <v>1748</v>
      </c>
      <c r="M246" s="443">
        <v>2997</v>
      </c>
    </row>
    <row r="247" spans="1:13" x14ac:dyDescent="0.25">
      <c r="A247" s="351" t="s">
        <v>188</v>
      </c>
      <c r="B247" s="428">
        <v>2043</v>
      </c>
      <c r="C247" s="351">
        <v>490</v>
      </c>
      <c r="D247" s="427" t="s">
        <v>47</v>
      </c>
      <c r="E247" s="446"/>
      <c r="F247" s="352">
        <v>1700</v>
      </c>
      <c r="G247" s="438">
        <v>350</v>
      </c>
      <c r="H247" s="443">
        <v>718</v>
      </c>
      <c r="I247" s="443">
        <v>1087</v>
      </c>
      <c r="J247" s="352">
        <v>1700</v>
      </c>
      <c r="K247" s="438">
        <v>320</v>
      </c>
      <c r="L247" s="443">
        <v>825</v>
      </c>
      <c r="M247" s="443">
        <v>1410</v>
      </c>
    </row>
    <row r="248" spans="1:13" x14ac:dyDescent="0.25">
      <c r="A248" s="351" t="s">
        <v>188</v>
      </c>
      <c r="B248" s="428">
        <v>2043</v>
      </c>
      <c r="C248" s="351">
        <v>560</v>
      </c>
      <c r="D248" s="427" t="s">
        <v>47</v>
      </c>
      <c r="E248" s="446"/>
      <c r="F248" s="352">
        <v>1700</v>
      </c>
      <c r="G248" s="438">
        <v>420</v>
      </c>
      <c r="H248" s="443">
        <v>861</v>
      </c>
      <c r="I248" s="443">
        <v>1304</v>
      </c>
      <c r="J248" s="352">
        <v>1700</v>
      </c>
      <c r="K248" s="438">
        <v>400</v>
      </c>
      <c r="L248" s="443">
        <v>1031</v>
      </c>
      <c r="M248" s="443">
        <v>1762</v>
      </c>
    </row>
    <row r="249" spans="1:13" x14ac:dyDescent="0.25">
      <c r="A249" s="351" t="s">
        <v>188</v>
      </c>
      <c r="B249" s="428">
        <v>2043</v>
      </c>
      <c r="C249" s="351">
        <v>630</v>
      </c>
      <c r="D249" s="427" t="s">
        <v>47</v>
      </c>
      <c r="E249" s="446"/>
      <c r="F249" s="352">
        <v>1700</v>
      </c>
      <c r="G249" s="438">
        <v>490</v>
      </c>
      <c r="H249" s="443">
        <v>1005</v>
      </c>
      <c r="I249" s="443">
        <v>1522</v>
      </c>
      <c r="J249" s="352">
        <v>1700</v>
      </c>
      <c r="K249" s="438">
        <v>480</v>
      </c>
      <c r="L249" s="443">
        <v>1238</v>
      </c>
      <c r="M249" s="443">
        <v>2115</v>
      </c>
    </row>
    <row r="250" spans="1:13" x14ac:dyDescent="0.25">
      <c r="A250" s="351" t="s">
        <v>188</v>
      </c>
      <c r="B250" s="428">
        <v>2043</v>
      </c>
      <c r="C250" s="351">
        <v>700</v>
      </c>
      <c r="D250" s="427" t="s">
        <v>47</v>
      </c>
      <c r="E250" s="446"/>
      <c r="F250" s="352">
        <v>1700</v>
      </c>
      <c r="G250" s="438">
        <v>560</v>
      </c>
      <c r="H250" s="443">
        <v>1148</v>
      </c>
      <c r="I250" s="443">
        <v>1739</v>
      </c>
      <c r="J250" s="352">
        <v>1700</v>
      </c>
      <c r="K250" s="438">
        <v>560</v>
      </c>
      <c r="L250" s="443">
        <v>1444</v>
      </c>
      <c r="M250" s="443">
        <v>2467</v>
      </c>
    </row>
    <row r="251" spans="1:13" x14ac:dyDescent="0.25">
      <c r="A251" s="351" t="s">
        <v>188</v>
      </c>
      <c r="B251" s="428">
        <v>2043</v>
      </c>
      <c r="C251" s="351">
        <v>770</v>
      </c>
      <c r="D251" s="427" t="s">
        <v>47</v>
      </c>
      <c r="E251" s="446"/>
      <c r="F251" s="352">
        <v>1700</v>
      </c>
      <c r="G251" s="438">
        <v>630</v>
      </c>
      <c r="H251" s="443">
        <v>1292</v>
      </c>
      <c r="I251" s="443">
        <v>1956</v>
      </c>
      <c r="J251" s="352">
        <v>1700</v>
      </c>
      <c r="K251" s="438">
        <v>640</v>
      </c>
      <c r="L251" s="443">
        <v>1650</v>
      </c>
      <c r="M251" s="443">
        <v>2819</v>
      </c>
    </row>
    <row r="252" spans="1:13" x14ac:dyDescent="0.25">
      <c r="A252" s="351" t="s">
        <v>188</v>
      </c>
      <c r="B252" s="428">
        <v>2043</v>
      </c>
      <c r="C252" s="351">
        <v>840</v>
      </c>
      <c r="D252" s="427" t="s">
        <v>47</v>
      </c>
      <c r="E252" s="446"/>
      <c r="F252" s="352">
        <v>1700</v>
      </c>
      <c r="G252" s="438">
        <v>700</v>
      </c>
      <c r="H252" s="443">
        <v>1436</v>
      </c>
      <c r="I252" s="443">
        <v>2174</v>
      </c>
      <c r="J252" s="352">
        <v>1700</v>
      </c>
      <c r="K252" s="438">
        <v>720</v>
      </c>
      <c r="L252" s="443">
        <v>1856</v>
      </c>
      <c r="M252" s="443">
        <v>3172</v>
      </c>
    </row>
    <row r="253" spans="1:13" x14ac:dyDescent="0.25">
      <c r="A253" s="351" t="s">
        <v>188</v>
      </c>
      <c r="B253" s="428">
        <v>2143</v>
      </c>
      <c r="C253" s="351">
        <v>490</v>
      </c>
      <c r="D253" s="427" t="s">
        <v>47</v>
      </c>
      <c r="E253" s="446"/>
      <c r="F253" s="352">
        <v>1800</v>
      </c>
      <c r="G253" s="438">
        <v>350</v>
      </c>
      <c r="H253" s="443">
        <v>758</v>
      </c>
      <c r="I253" s="443">
        <v>1138</v>
      </c>
      <c r="J253" s="352">
        <v>1800</v>
      </c>
      <c r="K253" s="438">
        <v>320</v>
      </c>
      <c r="L253" s="443">
        <v>873</v>
      </c>
      <c r="M253" s="443">
        <v>1487</v>
      </c>
    </row>
    <row r="254" spans="1:13" x14ac:dyDescent="0.25">
      <c r="A254" s="351" t="s">
        <v>188</v>
      </c>
      <c r="B254" s="428">
        <v>2143</v>
      </c>
      <c r="C254" s="351">
        <v>560</v>
      </c>
      <c r="D254" s="427" t="s">
        <v>47</v>
      </c>
      <c r="E254" s="446"/>
      <c r="F254" s="352">
        <v>1800</v>
      </c>
      <c r="G254" s="438">
        <v>420</v>
      </c>
      <c r="H254" s="443">
        <v>909</v>
      </c>
      <c r="I254" s="443">
        <v>1365</v>
      </c>
      <c r="J254" s="352">
        <v>1800</v>
      </c>
      <c r="K254" s="438">
        <v>400</v>
      </c>
      <c r="L254" s="443">
        <v>1092</v>
      </c>
      <c r="M254" s="443">
        <v>1859</v>
      </c>
    </row>
    <row r="255" spans="1:13" x14ac:dyDescent="0.25">
      <c r="A255" s="351" t="s">
        <v>188</v>
      </c>
      <c r="B255" s="428">
        <v>2143</v>
      </c>
      <c r="C255" s="351">
        <v>630</v>
      </c>
      <c r="D255" s="427" t="s">
        <v>47</v>
      </c>
      <c r="E255" s="446"/>
      <c r="F255" s="352">
        <v>1800</v>
      </c>
      <c r="G255" s="438">
        <v>490</v>
      </c>
      <c r="H255" s="443">
        <v>1061</v>
      </c>
      <c r="I255" s="443">
        <v>1593</v>
      </c>
      <c r="J255" s="352">
        <v>1800</v>
      </c>
      <c r="K255" s="438">
        <v>480</v>
      </c>
      <c r="L255" s="443">
        <v>1310</v>
      </c>
      <c r="M255" s="443">
        <v>2231</v>
      </c>
    </row>
    <row r="256" spans="1:13" x14ac:dyDescent="0.25">
      <c r="A256" s="351" t="s">
        <v>188</v>
      </c>
      <c r="B256" s="428">
        <v>2143</v>
      </c>
      <c r="C256" s="351">
        <v>700</v>
      </c>
      <c r="D256" s="427" t="s">
        <v>47</v>
      </c>
      <c r="E256" s="446"/>
      <c r="F256" s="352">
        <v>1800</v>
      </c>
      <c r="G256" s="438">
        <v>560</v>
      </c>
      <c r="H256" s="443">
        <v>1212</v>
      </c>
      <c r="I256" s="443">
        <v>1820</v>
      </c>
      <c r="J256" s="352">
        <v>1800</v>
      </c>
      <c r="K256" s="438">
        <v>560</v>
      </c>
      <c r="L256" s="443">
        <v>1528</v>
      </c>
      <c r="M256" s="443">
        <v>2603</v>
      </c>
    </row>
    <row r="257" spans="1:13" x14ac:dyDescent="0.25">
      <c r="A257" s="351" t="s">
        <v>188</v>
      </c>
      <c r="B257" s="428">
        <v>2143</v>
      </c>
      <c r="C257" s="351">
        <v>770</v>
      </c>
      <c r="D257" s="427" t="s">
        <v>47</v>
      </c>
      <c r="E257" s="446"/>
      <c r="F257" s="352">
        <v>1800</v>
      </c>
      <c r="G257" s="438">
        <v>630</v>
      </c>
      <c r="H257" s="443">
        <v>1364</v>
      </c>
      <c r="I257" s="443">
        <v>2048</v>
      </c>
      <c r="J257" s="352">
        <v>1800</v>
      </c>
      <c r="K257" s="438">
        <v>640</v>
      </c>
      <c r="L257" s="443">
        <v>1746</v>
      </c>
      <c r="M257" s="443">
        <v>2975</v>
      </c>
    </row>
    <row r="258" spans="1:13" x14ac:dyDescent="0.25">
      <c r="A258" s="351" t="s">
        <v>188</v>
      </c>
      <c r="B258" s="428">
        <v>2143</v>
      </c>
      <c r="C258" s="351">
        <v>840</v>
      </c>
      <c r="D258" s="427" t="s">
        <v>47</v>
      </c>
      <c r="E258" s="446"/>
      <c r="F258" s="352">
        <v>1800</v>
      </c>
      <c r="G258" s="438">
        <v>700</v>
      </c>
      <c r="H258" s="443">
        <v>1515</v>
      </c>
      <c r="I258" s="443">
        <v>2276</v>
      </c>
      <c r="J258" s="352">
        <v>1800</v>
      </c>
      <c r="K258" s="438">
        <v>720</v>
      </c>
      <c r="L258" s="443">
        <v>1965</v>
      </c>
      <c r="M258" s="443">
        <v>3347</v>
      </c>
    </row>
    <row r="259" spans="1:13" x14ac:dyDescent="0.25">
      <c r="A259" s="351" t="s">
        <v>188</v>
      </c>
      <c r="B259" s="428">
        <v>2243</v>
      </c>
      <c r="C259" s="351">
        <v>490</v>
      </c>
      <c r="D259" s="427" t="s">
        <v>47</v>
      </c>
      <c r="E259" s="446"/>
      <c r="F259" s="352">
        <v>1900</v>
      </c>
      <c r="G259" s="438">
        <v>350</v>
      </c>
      <c r="H259" s="443">
        <v>798</v>
      </c>
      <c r="I259" s="443">
        <v>1184</v>
      </c>
      <c r="J259" s="352">
        <v>1900</v>
      </c>
      <c r="K259" s="438">
        <v>320</v>
      </c>
      <c r="L259" s="443">
        <v>918</v>
      </c>
      <c r="M259" s="443">
        <v>1565</v>
      </c>
    </row>
    <row r="260" spans="1:13" x14ac:dyDescent="0.25">
      <c r="A260" s="351" t="s">
        <v>188</v>
      </c>
      <c r="B260" s="428">
        <v>2243</v>
      </c>
      <c r="C260" s="351">
        <v>560</v>
      </c>
      <c r="D260" s="427" t="s">
        <v>47</v>
      </c>
      <c r="E260" s="446"/>
      <c r="F260" s="352">
        <v>1900</v>
      </c>
      <c r="G260" s="438">
        <v>420</v>
      </c>
      <c r="H260" s="443">
        <v>958</v>
      </c>
      <c r="I260" s="443">
        <v>1421</v>
      </c>
      <c r="J260" s="352">
        <v>1900</v>
      </c>
      <c r="K260" s="438">
        <v>400</v>
      </c>
      <c r="L260" s="443">
        <v>1147</v>
      </c>
      <c r="M260" s="443">
        <v>1956</v>
      </c>
    </row>
    <row r="261" spans="1:13" x14ac:dyDescent="0.25">
      <c r="A261" s="351" t="s">
        <v>188</v>
      </c>
      <c r="B261" s="428">
        <v>2243</v>
      </c>
      <c r="C261" s="351">
        <v>630</v>
      </c>
      <c r="D261" s="427" t="s">
        <v>47</v>
      </c>
      <c r="E261" s="446"/>
      <c r="F261" s="352">
        <v>1900</v>
      </c>
      <c r="G261" s="438">
        <v>490</v>
      </c>
      <c r="H261" s="443">
        <v>1118</v>
      </c>
      <c r="I261" s="443">
        <v>1658</v>
      </c>
      <c r="J261" s="352">
        <v>1900</v>
      </c>
      <c r="K261" s="438">
        <v>480</v>
      </c>
      <c r="L261" s="443">
        <v>1376</v>
      </c>
      <c r="M261" s="443">
        <v>2348</v>
      </c>
    </row>
    <row r="262" spans="1:13" x14ac:dyDescent="0.25">
      <c r="A262" s="351" t="s">
        <v>188</v>
      </c>
      <c r="B262" s="428">
        <v>2243</v>
      </c>
      <c r="C262" s="351">
        <v>700</v>
      </c>
      <c r="D262" s="427" t="s">
        <v>47</v>
      </c>
      <c r="E262" s="446"/>
      <c r="F262" s="352">
        <v>1900</v>
      </c>
      <c r="G262" s="438">
        <v>560</v>
      </c>
      <c r="H262" s="443">
        <v>1277</v>
      </c>
      <c r="I262" s="443">
        <v>1894</v>
      </c>
      <c r="J262" s="352">
        <v>1900</v>
      </c>
      <c r="K262" s="438">
        <v>560</v>
      </c>
      <c r="L262" s="443">
        <v>1606</v>
      </c>
      <c r="M262" s="443">
        <v>2739</v>
      </c>
    </row>
    <row r="263" spans="1:13" x14ac:dyDescent="0.25">
      <c r="A263" s="351" t="s">
        <v>188</v>
      </c>
      <c r="B263" s="428">
        <v>2243</v>
      </c>
      <c r="C263" s="351">
        <v>770</v>
      </c>
      <c r="D263" s="427" t="s">
        <v>47</v>
      </c>
      <c r="E263" s="446"/>
      <c r="F263" s="352">
        <v>1900</v>
      </c>
      <c r="G263" s="438">
        <v>630</v>
      </c>
      <c r="H263" s="443">
        <v>1437</v>
      </c>
      <c r="I263" s="443">
        <v>2131</v>
      </c>
      <c r="J263" s="352">
        <v>1900</v>
      </c>
      <c r="K263" s="438">
        <v>640</v>
      </c>
      <c r="L263" s="443">
        <v>1835</v>
      </c>
      <c r="M263" s="443">
        <v>3130</v>
      </c>
    </row>
    <row r="264" spans="1:13" x14ac:dyDescent="0.25">
      <c r="A264" s="351" t="s">
        <v>188</v>
      </c>
      <c r="B264" s="428">
        <v>2243</v>
      </c>
      <c r="C264" s="351">
        <v>840</v>
      </c>
      <c r="D264" s="427" t="s">
        <v>47</v>
      </c>
      <c r="E264" s="446"/>
      <c r="F264" s="352">
        <v>1900</v>
      </c>
      <c r="G264" s="438">
        <v>700</v>
      </c>
      <c r="H264" s="443">
        <v>1597</v>
      </c>
      <c r="I264" s="443">
        <v>2368</v>
      </c>
      <c r="J264" s="352">
        <v>1900</v>
      </c>
      <c r="K264" s="438">
        <v>720</v>
      </c>
      <c r="L264" s="443">
        <v>2065</v>
      </c>
      <c r="M264" s="443">
        <v>3521</v>
      </c>
    </row>
    <row r="265" spans="1:13" x14ac:dyDescent="0.25">
      <c r="A265" s="351" t="s">
        <v>188</v>
      </c>
      <c r="B265" s="428">
        <v>2343</v>
      </c>
      <c r="C265" s="351">
        <v>490</v>
      </c>
      <c r="D265" s="427" t="s">
        <v>47</v>
      </c>
      <c r="E265" s="446"/>
      <c r="F265" s="352">
        <v>2000</v>
      </c>
      <c r="G265" s="438">
        <v>350</v>
      </c>
      <c r="H265" s="443">
        <v>839</v>
      </c>
      <c r="I265" s="443">
        <v>1228</v>
      </c>
      <c r="J265" s="352">
        <v>2000</v>
      </c>
      <c r="K265" s="438">
        <v>320</v>
      </c>
      <c r="L265" s="443">
        <v>962</v>
      </c>
      <c r="M265" s="443">
        <v>1643</v>
      </c>
    </row>
    <row r="266" spans="1:13" x14ac:dyDescent="0.25">
      <c r="A266" s="351" t="s">
        <v>188</v>
      </c>
      <c r="B266" s="428">
        <v>2343</v>
      </c>
      <c r="C266" s="351">
        <v>560</v>
      </c>
      <c r="D266" s="427" t="s">
        <v>47</v>
      </c>
      <c r="E266" s="446"/>
      <c r="F266" s="352">
        <v>2000</v>
      </c>
      <c r="G266" s="438">
        <v>420</v>
      </c>
      <c r="H266" s="443">
        <v>1007</v>
      </c>
      <c r="I266" s="443">
        <v>1474</v>
      </c>
      <c r="J266" s="352">
        <v>2000</v>
      </c>
      <c r="K266" s="438">
        <v>400</v>
      </c>
      <c r="L266" s="443">
        <v>1203</v>
      </c>
      <c r="M266" s="443">
        <v>2054</v>
      </c>
    </row>
    <row r="267" spans="1:13" x14ac:dyDescent="0.25">
      <c r="A267" s="351" t="s">
        <v>188</v>
      </c>
      <c r="B267" s="428">
        <v>2343</v>
      </c>
      <c r="C267" s="351">
        <v>630</v>
      </c>
      <c r="D267" s="427" t="s">
        <v>47</v>
      </c>
      <c r="E267" s="446"/>
      <c r="F267" s="352">
        <v>2000</v>
      </c>
      <c r="G267" s="438">
        <v>490</v>
      </c>
      <c r="H267" s="443">
        <v>1175</v>
      </c>
      <c r="I267" s="443">
        <v>1720</v>
      </c>
      <c r="J267" s="352">
        <v>2000</v>
      </c>
      <c r="K267" s="438">
        <v>480</v>
      </c>
      <c r="L267" s="443">
        <v>1443</v>
      </c>
      <c r="M267" s="443">
        <v>2464</v>
      </c>
    </row>
    <row r="268" spans="1:13" x14ac:dyDescent="0.25">
      <c r="A268" s="351" t="s">
        <v>188</v>
      </c>
      <c r="B268" s="428">
        <v>2343</v>
      </c>
      <c r="C268" s="351">
        <v>700</v>
      </c>
      <c r="D268" s="427" t="s">
        <v>47</v>
      </c>
      <c r="E268" s="446"/>
      <c r="F268" s="352">
        <v>2000</v>
      </c>
      <c r="G268" s="438">
        <v>560</v>
      </c>
      <c r="H268" s="443">
        <v>1342</v>
      </c>
      <c r="I268" s="443">
        <v>1965</v>
      </c>
      <c r="J268" s="352">
        <v>2000</v>
      </c>
      <c r="K268" s="438">
        <v>560</v>
      </c>
      <c r="L268" s="443">
        <v>1684</v>
      </c>
      <c r="M268" s="443">
        <v>2875</v>
      </c>
    </row>
    <row r="269" spans="1:13" x14ac:dyDescent="0.25">
      <c r="A269" s="351" t="s">
        <v>188</v>
      </c>
      <c r="B269" s="428">
        <v>2343</v>
      </c>
      <c r="C269" s="351">
        <v>770</v>
      </c>
      <c r="D269" s="427" t="s">
        <v>47</v>
      </c>
      <c r="E269" s="446"/>
      <c r="F269" s="352">
        <v>2000</v>
      </c>
      <c r="G269" s="438">
        <v>630</v>
      </c>
      <c r="H269" s="443">
        <v>1510</v>
      </c>
      <c r="I269" s="443">
        <v>2211</v>
      </c>
      <c r="J269" s="352">
        <v>2000</v>
      </c>
      <c r="K269" s="438">
        <v>640</v>
      </c>
      <c r="L269" s="443">
        <v>1924</v>
      </c>
      <c r="M269" s="443">
        <v>3286</v>
      </c>
    </row>
    <row r="270" spans="1:13" x14ac:dyDescent="0.25">
      <c r="A270" s="351" t="s">
        <v>188</v>
      </c>
      <c r="B270" s="428">
        <v>2343</v>
      </c>
      <c r="C270" s="351">
        <v>840</v>
      </c>
      <c r="D270" s="427" t="s">
        <v>47</v>
      </c>
      <c r="E270" s="446"/>
      <c r="F270" s="352">
        <v>2000</v>
      </c>
      <c r="G270" s="438">
        <v>700</v>
      </c>
      <c r="H270" s="443">
        <v>1678</v>
      </c>
      <c r="I270" s="443">
        <v>2456</v>
      </c>
      <c r="J270" s="352">
        <v>2000</v>
      </c>
      <c r="K270" s="438">
        <v>720</v>
      </c>
      <c r="L270" s="443">
        <v>2165</v>
      </c>
      <c r="M270" s="443">
        <v>3696</v>
      </c>
    </row>
    <row r="271" spans="1:13" x14ac:dyDescent="0.25">
      <c r="A271" s="351" t="s">
        <v>188</v>
      </c>
      <c r="B271" s="428">
        <v>2443</v>
      </c>
      <c r="C271" s="351">
        <v>490</v>
      </c>
      <c r="D271" s="427" t="s">
        <v>47</v>
      </c>
      <c r="E271" s="446"/>
      <c r="F271" s="352">
        <v>2100</v>
      </c>
      <c r="G271" s="438">
        <v>350</v>
      </c>
      <c r="H271" s="443">
        <v>880</v>
      </c>
      <c r="I271" s="443">
        <v>1272</v>
      </c>
      <c r="J271" s="352">
        <v>2100</v>
      </c>
      <c r="K271" s="438">
        <v>320</v>
      </c>
      <c r="L271" s="443">
        <v>1010</v>
      </c>
      <c r="M271" s="443">
        <v>1724</v>
      </c>
    </row>
    <row r="272" spans="1:13" x14ac:dyDescent="0.25">
      <c r="A272" s="351" t="s">
        <v>188</v>
      </c>
      <c r="B272" s="428">
        <v>2443</v>
      </c>
      <c r="C272" s="351">
        <v>560</v>
      </c>
      <c r="D272" s="427" t="s">
        <v>47</v>
      </c>
      <c r="E272" s="446"/>
      <c r="F272" s="352">
        <v>2100</v>
      </c>
      <c r="G272" s="438">
        <v>420</v>
      </c>
      <c r="H272" s="443">
        <v>1056</v>
      </c>
      <c r="I272" s="443">
        <v>1526</v>
      </c>
      <c r="J272" s="352">
        <v>2100</v>
      </c>
      <c r="K272" s="438">
        <v>400</v>
      </c>
      <c r="L272" s="443">
        <v>1263</v>
      </c>
      <c r="M272" s="443">
        <v>2155</v>
      </c>
    </row>
    <row r="273" spans="1:13" x14ac:dyDescent="0.25">
      <c r="A273" s="351" t="s">
        <v>188</v>
      </c>
      <c r="B273" s="428">
        <v>2443</v>
      </c>
      <c r="C273" s="351">
        <v>630</v>
      </c>
      <c r="D273" s="427" t="s">
        <v>47</v>
      </c>
      <c r="E273" s="446"/>
      <c r="F273" s="352">
        <v>2100</v>
      </c>
      <c r="G273" s="438">
        <v>490</v>
      </c>
      <c r="H273" s="443">
        <v>1232</v>
      </c>
      <c r="I273" s="443">
        <v>1781</v>
      </c>
      <c r="J273" s="352">
        <v>2100</v>
      </c>
      <c r="K273" s="438">
        <v>480</v>
      </c>
      <c r="L273" s="443">
        <v>1515</v>
      </c>
      <c r="M273" s="443">
        <v>2586</v>
      </c>
    </row>
    <row r="274" spans="1:13" x14ac:dyDescent="0.25">
      <c r="A274" s="351" t="s">
        <v>188</v>
      </c>
      <c r="B274" s="428">
        <v>2443</v>
      </c>
      <c r="C274" s="351">
        <v>700</v>
      </c>
      <c r="D274" s="427" t="s">
        <v>47</v>
      </c>
      <c r="E274" s="446"/>
      <c r="F274" s="352">
        <v>2100</v>
      </c>
      <c r="G274" s="438">
        <v>560</v>
      </c>
      <c r="H274" s="443">
        <v>1407</v>
      </c>
      <c r="I274" s="443">
        <v>2035</v>
      </c>
      <c r="J274" s="352">
        <v>2100</v>
      </c>
      <c r="K274" s="438">
        <v>560</v>
      </c>
      <c r="L274" s="443">
        <v>1768</v>
      </c>
      <c r="M274" s="443">
        <v>3017</v>
      </c>
    </row>
    <row r="275" spans="1:13" x14ac:dyDescent="0.25">
      <c r="A275" s="351" t="s">
        <v>188</v>
      </c>
      <c r="B275" s="428">
        <v>2443</v>
      </c>
      <c r="C275" s="351">
        <v>770</v>
      </c>
      <c r="D275" s="427" t="s">
        <v>47</v>
      </c>
      <c r="E275" s="446"/>
      <c r="F275" s="352">
        <v>2100</v>
      </c>
      <c r="G275" s="438">
        <v>630</v>
      </c>
      <c r="H275" s="443">
        <v>1583</v>
      </c>
      <c r="I275" s="443">
        <v>2289</v>
      </c>
      <c r="J275" s="352">
        <v>2100</v>
      </c>
      <c r="K275" s="438">
        <v>640</v>
      </c>
      <c r="L275" s="443">
        <v>2020</v>
      </c>
      <c r="M275" s="443">
        <v>3448</v>
      </c>
    </row>
    <row r="276" spans="1:13" x14ac:dyDescent="0.25">
      <c r="A276" s="351" t="s">
        <v>188</v>
      </c>
      <c r="B276" s="428">
        <v>2443</v>
      </c>
      <c r="C276" s="351">
        <v>840</v>
      </c>
      <c r="D276" s="427" t="s">
        <v>47</v>
      </c>
      <c r="E276" s="446"/>
      <c r="F276" s="352">
        <v>2100</v>
      </c>
      <c r="G276" s="438">
        <v>700</v>
      </c>
      <c r="H276" s="443">
        <v>1759</v>
      </c>
      <c r="I276" s="443">
        <v>2544</v>
      </c>
      <c r="J276" s="352">
        <v>2100</v>
      </c>
      <c r="K276" s="438">
        <v>720</v>
      </c>
      <c r="L276" s="443">
        <v>2273</v>
      </c>
      <c r="M276" s="443">
        <v>3879</v>
      </c>
    </row>
    <row r="277" spans="1:13" x14ac:dyDescent="0.25">
      <c r="A277" s="351" t="s">
        <v>188</v>
      </c>
      <c r="B277" s="428">
        <v>2543</v>
      </c>
      <c r="C277" s="351">
        <v>490</v>
      </c>
      <c r="D277" s="427" t="s">
        <v>47</v>
      </c>
      <c r="E277" s="446"/>
      <c r="F277" s="352">
        <v>2200</v>
      </c>
      <c r="G277" s="438">
        <v>350</v>
      </c>
      <c r="H277" s="443">
        <v>920</v>
      </c>
      <c r="I277" s="443">
        <v>1314</v>
      </c>
      <c r="J277" s="352">
        <v>2200</v>
      </c>
      <c r="K277" s="438">
        <v>320</v>
      </c>
      <c r="L277" s="443">
        <v>1058</v>
      </c>
      <c r="M277" s="443">
        <v>1806</v>
      </c>
    </row>
    <row r="278" spans="1:13" x14ac:dyDescent="0.25">
      <c r="A278" s="351" t="s">
        <v>188</v>
      </c>
      <c r="B278" s="428">
        <v>2543</v>
      </c>
      <c r="C278" s="351">
        <v>560</v>
      </c>
      <c r="D278" s="427" t="s">
        <v>47</v>
      </c>
      <c r="E278" s="446"/>
      <c r="F278" s="352">
        <v>2200</v>
      </c>
      <c r="G278" s="438">
        <v>420</v>
      </c>
      <c r="H278" s="443">
        <v>1104</v>
      </c>
      <c r="I278" s="443">
        <v>1576</v>
      </c>
      <c r="J278" s="352">
        <v>2200</v>
      </c>
      <c r="K278" s="438">
        <v>400</v>
      </c>
      <c r="L278" s="443">
        <v>1323</v>
      </c>
      <c r="M278" s="443">
        <v>2257</v>
      </c>
    </row>
    <row r="279" spans="1:13" x14ac:dyDescent="0.25">
      <c r="A279" s="351" t="s">
        <v>188</v>
      </c>
      <c r="B279" s="428">
        <v>2543</v>
      </c>
      <c r="C279" s="351">
        <v>630</v>
      </c>
      <c r="D279" s="427" t="s">
        <v>47</v>
      </c>
      <c r="E279" s="446"/>
      <c r="F279" s="352">
        <v>2200</v>
      </c>
      <c r="G279" s="438">
        <v>490</v>
      </c>
      <c r="H279" s="443">
        <v>1289</v>
      </c>
      <c r="I279" s="443">
        <v>1839</v>
      </c>
      <c r="J279" s="352">
        <v>2200</v>
      </c>
      <c r="K279" s="438">
        <v>480</v>
      </c>
      <c r="L279" s="443">
        <v>1587</v>
      </c>
      <c r="M279" s="443">
        <v>2708</v>
      </c>
    </row>
    <row r="280" spans="1:13" x14ac:dyDescent="0.25">
      <c r="A280" s="351" t="s">
        <v>188</v>
      </c>
      <c r="B280" s="428">
        <v>2543</v>
      </c>
      <c r="C280" s="351">
        <v>700</v>
      </c>
      <c r="D280" s="427" t="s">
        <v>47</v>
      </c>
      <c r="E280" s="446"/>
      <c r="F280" s="352">
        <v>2200</v>
      </c>
      <c r="G280" s="438">
        <v>560</v>
      </c>
      <c r="H280" s="443">
        <v>1473</v>
      </c>
      <c r="I280" s="443">
        <v>2102</v>
      </c>
      <c r="J280" s="352">
        <v>2200</v>
      </c>
      <c r="K280" s="438">
        <v>560</v>
      </c>
      <c r="L280" s="443">
        <v>1852</v>
      </c>
      <c r="M280" s="443">
        <v>3160</v>
      </c>
    </row>
    <row r="281" spans="1:13" x14ac:dyDescent="0.25">
      <c r="A281" s="351" t="s">
        <v>188</v>
      </c>
      <c r="B281" s="428">
        <v>2543</v>
      </c>
      <c r="C281" s="351">
        <v>770</v>
      </c>
      <c r="D281" s="427" t="s">
        <v>47</v>
      </c>
      <c r="E281" s="446"/>
      <c r="F281" s="352">
        <v>2200</v>
      </c>
      <c r="G281" s="438">
        <v>630</v>
      </c>
      <c r="H281" s="443">
        <v>1657</v>
      </c>
      <c r="I281" s="443">
        <v>2364</v>
      </c>
      <c r="J281" s="352">
        <v>2200</v>
      </c>
      <c r="K281" s="438">
        <v>640</v>
      </c>
      <c r="L281" s="443">
        <v>2116</v>
      </c>
      <c r="M281" s="443">
        <v>3611</v>
      </c>
    </row>
    <row r="282" spans="1:13" ht="15.75" thickBot="1" x14ac:dyDescent="0.3">
      <c r="A282" s="354" t="s">
        <v>188</v>
      </c>
      <c r="B282" s="436">
        <v>2543</v>
      </c>
      <c r="C282" s="354">
        <v>840</v>
      </c>
      <c r="D282" s="437" t="s">
        <v>47</v>
      </c>
      <c r="E282" s="447"/>
      <c r="F282" s="355">
        <v>2200</v>
      </c>
      <c r="G282" s="439">
        <v>700</v>
      </c>
      <c r="H282" s="444">
        <v>1841</v>
      </c>
      <c r="I282" s="444">
        <v>2627</v>
      </c>
      <c r="J282" s="355">
        <v>2200</v>
      </c>
      <c r="K282" s="439">
        <v>720</v>
      </c>
      <c r="L282" s="444">
        <v>2381</v>
      </c>
      <c r="M282" s="444">
        <v>4063</v>
      </c>
    </row>
    <row r="283" spans="1:13" x14ac:dyDescent="0.25">
      <c r="A283" s="348" t="s">
        <v>189</v>
      </c>
      <c r="B283" s="448">
        <v>2031</v>
      </c>
      <c r="C283" s="348">
        <v>490</v>
      </c>
      <c r="D283" s="449" t="s">
        <v>47</v>
      </c>
      <c r="E283" s="445"/>
      <c r="F283" s="349">
        <v>1600</v>
      </c>
      <c r="G283" s="450">
        <v>350</v>
      </c>
      <c r="H283" s="406">
        <v>678</v>
      </c>
      <c r="I283" s="406">
        <v>1036</v>
      </c>
      <c r="J283" s="349">
        <v>1600</v>
      </c>
      <c r="K283" s="450">
        <v>320</v>
      </c>
      <c r="L283" s="406">
        <v>777</v>
      </c>
      <c r="M283" s="406">
        <v>1332</v>
      </c>
    </row>
    <row r="284" spans="1:13" x14ac:dyDescent="0.25">
      <c r="A284" s="351" t="s">
        <v>189</v>
      </c>
      <c r="B284" s="428">
        <v>2031</v>
      </c>
      <c r="C284" s="351">
        <v>560</v>
      </c>
      <c r="D284" s="427" t="s">
        <v>47</v>
      </c>
      <c r="E284" s="446"/>
      <c r="F284" s="352">
        <v>1600</v>
      </c>
      <c r="G284" s="438">
        <v>420</v>
      </c>
      <c r="H284" s="443">
        <v>814</v>
      </c>
      <c r="I284" s="443">
        <v>1243</v>
      </c>
      <c r="J284" s="352">
        <v>1600</v>
      </c>
      <c r="K284" s="438">
        <v>400</v>
      </c>
      <c r="L284" s="443">
        <v>971</v>
      </c>
      <c r="M284" s="443">
        <v>1665</v>
      </c>
    </row>
    <row r="285" spans="1:13" x14ac:dyDescent="0.25">
      <c r="A285" s="351" t="s">
        <v>189</v>
      </c>
      <c r="B285" s="428">
        <v>2031</v>
      </c>
      <c r="C285" s="351">
        <v>630</v>
      </c>
      <c r="D285" s="427" t="s">
        <v>47</v>
      </c>
      <c r="E285" s="446"/>
      <c r="F285" s="352">
        <v>1600</v>
      </c>
      <c r="G285" s="438">
        <v>490</v>
      </c>
      <c r="H285" s="443">
        <v>949</v>
      </c>
      <c r="I285" s="443">
        <v>1450</v>
      </c>
      <c r="J285" s="352">
        <v>1600</v>
      </c>
      <c r="K285" s="438">
        <v>480</v>
      </c>
      <c r="L285" s="443">
        <v>1166</v>
      </c>
      <c r="M285" s="443">
        <v>1998</v>
      </c>
    </row>
    <row r="286" spans="1:13" x14ac:dyDescent="0.25">
      <c r="A286" s="351" t="s">
        <v>189</v>
      </c>
      <c r="B286" s="428">
        <v>2031</v>
      </c>
      <c r="C286" s="351">
        <v>700</v>
      </c>
      <c r="D286" s="427" t="s">
        <v>47</v>
      </c>
      <c r="E286" s="446"/>
      <c r="F286" s="352">
        <v>1600</v>
      </c>
      <c r="G286" s="438">
        <v>560</v>
      </c>
      <c r="H286" s="443">
        <v>1085</v>
      </c>
      <c r="I286" s="443">
        <v>1658</v>
      </c>
      <c r="J286" s="352">
        <v>1600</v>
      </c>
      <c r="K286" s="438">
        <v>560</v>
      </c>
      <c r="L286" s="443">
        <v>1360</v>
      </c>
      <c r="M286" s="443">
        <v>2331</v>
      </c>
    </row>
    <row r="287" spans="1:13" x14ac:dyDescent="0.25">
      <c r="A287" s="351" t="s">
        <v>189</v>
      </c>
      <c r="B287" s="428">
        <v>2031</v>
      </c>
      <c r="C287" s="351">
        <v>770</v>
      </c>
      <c r="D287" s="427" t="s">
        <v>47</v>
      </c>
      <c r="E287" s="446"/>
      <c r="F287" s="352">
        <v>1600</v>
      </c>
      <c r="G287" s="438">
        <v>630</v>
      </c>
      <c r="H287" s="443">
        <v>1220</v>
      </c>
      <c r="I287" s="443">
        <v>1865</v>
      </c>
      <c r="J287" s="352">
        <v>1600</v>
      </c>
      <c r="K287" s="438">
        <v>640</v>
      </c>
      <c r="L287" s="443">
        <v>1554</v>
      </c>
      <c r="M287" s="443">
        <v>2664</v>
      </c>
    </row>
    <row r="288" spans="1:13" x14ac:dyDescent="0.25">
      <c r="A288" s="351" t="s">
        <v>189</v>
      </c>
      <c r="B288" s="428">
        <v>2031</v>
      </c>
      <c r="C288" s="351">
        <v>840</v>
      </c>
      <c r="D288" s="427" t="s">
        <v>47</v>
      </c>
      <c r="E288" s="446"/>
      <c r="F288" s="352">
        <v>1600</v>
      </c>
      <c r="G288" s="438">
        <v>700</v>
      </c>
      <c r="H288" s="443">
        <v>1356</v>
      </c>
      <c r="I288" s="443">
        <v>2072</v>
      </c>
      <c r="J288" s="352">
        <v>1600</v>
      </c>
      <c r="K288" s="438">
        <v>720</v>
      </c>
      <c r="L288" s="443">
        <v>1748</v>
      </c>
      <c r="M288" s="443">
        <v>2997</v>
      </c>
    </row>
    <row r="289" spans="1:13" x14ac:dyDescent="0.25">
      <c r="A289" s="351" t="s">
        <v>189</v>
      </c>
      <c r="B289" s="428">
        <v>2131</v>
      </c>
      <c r="C289" s="351">
        <v>490</v>
      </c>
      <c r="D289" s="427" t="s">
        <v>47</v>
      </c>
      <c r="E289" s="446"/>
      <c r="F289" s="352">
        <v>1700</v>
      </c>
      <c r="G289" s="438">
        <v>350</v>
      </c>
      <c r="H289" s="443">
        <v>718</v>
      </c>
      <c r="I289" s="443">
        <v>1087</v>
      </c>
      <c r="J289" s="352">
        <v>1700</v>
      </c>
      <c r="K289" s="438">
        <v>320</v>
      </c>
      <c r="L289" s="443">
        <v>825</v>
      </c>
      <c r="M289" s="443">
        <v>1410</v>
      </c>
    </row>
    <row r="290" spans="1:13" x14ac:dyDescent="0.25">
      <c r="A290" s="351" t="s">
        <v>189</v>
      </c>
      <c r="B290" s="428">
        <v>2131</v>
      </c>
      <c r="C290" s="351">
        <v>560</v>
      </c>
      <c r="D290" s="427" t="s">
        <v>47</v>
      </c>
      <c r="E290" s="446"/>
      <c r="F290" s="352">
        <v>1700</v>
      </c>
      <c r="G290" s="438">
        <v>420</v>
      </c>
      <c r="H290" s="443">
        <v>861</v>
      </c>
      <c r="I290" s="443">
        <v>1304</v>
      </c>
      <c r="J290" s="352">
        <v>1700</v>
      </c>
      <c r="K290" s="438">
        <v>400</v>
      </c>
      <c r="L290" s="443">
        <v>1031</v>
      </c>
      <c r="M290" s="443">
        <v>1762</v>
      </c>
    </row>
    <row r="291" spans="1:13" x14ac:dyDescent="0.25">
      <c r="A291" s="351" t="s">
        <v>189</v>
      </c>
      <c r="B291" s="428">
        <v>2131</v>
      </c>
      <c r="C291" s="351">
        <v>630</v>
      </c>
      <c r="D291" s="427" t="s">
        <v>47</v>
      </c>
      <c r="E291" s="446"/>
      <c r="F291" s="352">
        <v>1700</v>
      </c>
      <c r="G291" s="438">
        <v>490</v>
      </c>
      <c r="H291" s="443">
        <v>1005</v>
      </c>
      <c r="I291" s="443">
        <v>1522</v>
      </c>
      <c r="J291" s="352">
        <v>1700</v>
      </c>
      <c r="K291" s="438">
        <v>480</v>
      </c>
      <c r="L291" s="443">
        <v>1238</v>
      </c>
      <c r="M291" s="443">
        <v>2115</v>
      </c>
    </row>
    <row r="292" spans="1:13" x14ac:dyDescent="0.25">
      <c r="A292" s="351" t="s">
        <v>189</v>
      </c>
      <c r="B292" s="428">
        <v>2131</v>
      </c>
      <c r="C292" s="351">
        <v>700</v>
      </c>
      <c r="D292" s="427" t="s">
        <v>47</v>
      </c>
      <c r="E292" s="446"/>
      <c r="F292" s="352">
        <v>1700</v>
      </c>
      <c r="G292" s="438">
        <v>560</v>
      </c>
      <c r="H292" s="443">
        <v>1148</v>
      </c>
      <c r="I292" s="443">
        <v>1739</v>
      </c>
      <c r="J292" s="352">
        <v>1700</v>
      </c>
      <c r="K292" s="438">
        <v>560</v>
      </c>
      <c r="L292" s="443">
        <v>1444</v>
      </c>
      <c r="M292" s="443">
        <v>2467</v>
      </c>
    </row>
    <row r="293" spans="1:13" x14ac:dyDescent="0.25">
      <c r="A293" s="351" t="s">
        <v>189</v>
      </c>
      <c r="B293" s="428">
        <v>2131</v>
      </c>
      <c r="C293" s="351">
        <v>770</v>
      </c>
      <c r="D293" s="427" t="s">
        <v>47</v>
      </c>
      <c r="E293" s="446"/>
      <c r="F293" s="352">
        <v>1700</v>
      </c>
      <c r="G293" s="438">
        <v>630</v>
      </c>
      <c r="H293" s="443">
        <v>1292</v>
      </c>
      <c r="I293" s="443">
        <v>1956</v>
      </c>
      <c r="J293" s="352">
        <v>1700</v>
      </c>
      <c r="K293" s="438">
        <v>640</v>
      </c>
      <c r="L293" s="443">
        <v>1650</v>
      </c>
      <c r="M293" s="443">
        <v>2819</v>
      </c>
    </row>
    <row r="294" spans="1:13" x14ac:dyDescent="0.25">
      <c r="A294" s="351" t="s">
        <v>189</v>
      </c>
      <c r="B294" s="428">
        <v>2131</v>
      </c>
      <c r="C294" s="351">
        <v>840</v>
      </c>
      <c r="D294" s="427" t="s">
        <v>47</v>
      </c>
      <c r="E294" s="446"/>
      <c r="F294" s="352">
        <v>1700</v>
      </c>
      <c r="G294" s="438">
        <v>700</v>
      </c>
      <c r="H294" s="443">
        <v>1436</v>
      </c>
      <c r="I294" s="443">
        <v>2174</v>
      </c>
      <c r="J294" s="352">
        <v>1700</v>
      </c>
      <c r="K294" s="438">
        <v>720</v>
      </c>
      <c r="L294" s="443">
        <v>1856</v>
      </c>
      <c r="M294" s="443">
        <v>3172</v>
      </c>
    </row>
    <row r="295" spans="1:13" x14ac:dyDescent="0.25">
      <c r="A295" s="351" t="s">
        <v>189</v>
      </c>
      <c r="B295" s="428">
        <v>2231</v>
      </c>
      <c r="C295" s="351">
        <v>490</v>
      </c>
      <c r="D295" s="427" t="s">
        <v>47</v>
      </c>
      <c r="E295" s="446"/>
      <c r="F295" s="352">
        <v>1800</v>
      </c>
      <c r="G295" s="438">
        <v>350</v>
      </c>
      <c r="H295" s="443">
        <v>758</v>
      </c>
      <c r="I295" s="443">
        <v>1138</v>
      </c>
      <c r="J295" s="352">
        <v>1800</v>
      </c>
      <c r="K295" s="438">
        <v>320</v>
      </c>
      <c r="L295" s="443">
        <v>873</v>
      </c>
      <c r="M295" s="443">
        <v>1487</v>
      </c>
    </row>
    <row r="296" spans="1:13" x14ac:dyDescent="0.25">
      <c r="A296" s="351" t="s">
        <v>189</v>
      </c>
      <c r="B296" s="428">
        <v>2231</v>
      </c>
      <c r="C296" s="351">
        <v>560</v>
      </c>
      <c r="D296" s="427" t="s">
        <v>47</v>
      </c>
      <c r="E296" s="446"/>
      <c r="F296" s="352">
        <v>1800</v>
      </c>
      <c r="G296" s="438">
        <v>420</v>
      </c>
      <c r="H296" s="443">
        <v>909</v>
      </c>
      <c r="I296" s="443">
        <v>1365</v>
      </c>
      <c r="J296" s="352">
        <v>1800</v>
      </c>
      <c r="K296" s="438">
        <v>400</v>
      </c>
      <c r="L296" s="443">
        <v>1092</v>
      </c>
      <c r="M296" s="443">
        <v>1859</v>
      </c>
    </row>
    <row r="297" spans="1:13" x14ac:dyDescent="0.25">
      <c r="A297" s="351" t="s">
        <v>189</v>
      </c>
      <c r="B297" s="428">
        <v>2231</v>
      </c>
      <c r="C297" s="351">
        <v>630</v>
      </c>
      <c r="D297" s="427" t="s">
        <v>47</v>
      </c>
      <c r="E297" s="446"/>
      <c r="F297" s="352">
        <v>1800</v>
      </c>
      <c r="G297" s="438">
        <v>490</v>
      </c>
      <c r="H297" s="443">
        <v>1061</v>
      </c>
      <c r="I297" s="443">
        <v>1593</v>
      </c>
      <c r="J297" s="352">
        <v>1800</v>
      </c>
      <c r="K297" s="438">
        <v>480</v>
      </c>
      <c r="L297" s="443">
        <v>1310</v>
      </c>
      <c r="M297" s="443">
        <v>2231</v>
      </c>
    </row>
    <row r="298" spans="1:13" x14ac:dyDescent="0.25">
      <c r="A298" s="351" t="s">
        <v>189</v>
      </c>
      <c r="B298" s="428">
        <v>2231</v>
      </c>
      <c r="C298" s="351">
        <v>700</v>
      </c>
      <c r="D298" s="427" t="s">
        <v>47</v>
      </c>
      <c r="E298" s="446"/>
      <c r="F298" s="352">
        <v>1800</v>
      </c>
      <c r="G298" s="438">
        <v>560</v>
      </c>
      <c r="H298" s="443">
        <v>1212</v>
      </c>
      <c r="I298" s="443">
        <v>1820</v>
      </c>
      <c r="J298" s="352">
        <v>1800</v>
      </c>
      <c r="K298" s="438">
        <v>560</v>
      </c>
      <c r="L298" s="443">
        <v>1528</v>
      </c>
      <c r="M298" s="443">
        <v>2603</v>
      </c>
    </row>
    <row r="299" spans="1:13" x14ac:dyDescent="0.25">
      <c r="A299" s="351" t="s">
        <v>189</v>
      </c>
      <c r="B299" s="428">
        <v>2231</v>
      </c>
      <c r="C299" s="351">
        <v>770</v>
      </c>
      <c r="D299" s="427" t="s">
        <v>47</v>
      </c>
      <c r="E299" s="446"/>
      <c r="F299" s="352">
        <v>1800</v>
      </c>
      <c r="G299" s="438">
        <v>630</v>
      </c>
      <c r="H299" s="443">
        <v>1364</v>
      </c>
      <c r="I299" s="443">
        <v>2048</v>
      </c>
      <c r="J299" s="352">
        <v>1800</v>
      </c>
      <c r="K299" s="438">
        <v>640</v>
      </c>
      <c r="L299" s="443">
        <v>1746</v>
      </c>
      <c r="M299" s="443">
        <v>2975</v>
      </c>
    </row>
    <row r="300" spans="1:13" x14ac:dyDescent="0.25">
      <c r="A300" s="351" t="s">
        <v>189</v>
      </c>
      <c r="B300" s="428">
        <v>2231</v>
      </c>
      <c r="C300" s="351">
        <v>840</v>
      </c>
      <c r="D300" s="427" t="s">
        <v>47</v>
      </c>
      <c r="E300" s="446"/>
      <c r="F300" s="352">
        <v>1800</v>
      </c>
      <c r="G300" s="438">
        <v>700</v>
      </c>
      <c r="H300" s="443">
        <v>1515</v>
      </c>
      <c r="I300" s="443">
        <v>2276</v>
      </c>
      <c r="J300" s="352">
        <v>1800</v>
      </c>
      <c r="K300" s="438">
        <v>720</v>
      </c>
      <c r="L300" s="443">
        <v>1965</v>
      </c>
      <c r="M300" s="443">
        <v>3347</v>
      </c>
    </row>
    <row r="301" spans="1:13" x14ac:dyDescent="0.25">
      <c r="A301" s="351" t="s">
        <v>189</v>
      </c>
      <c r="B301" s="428">
        <v>2331</v>
      </c>
      <c r="C301" s="351">
        <v>490</v>
      </c>
      <c r="D301" s="427" t="s">
        <v>47</v>
      </c>
      <c r="E301" s="446"/>
      <c r="F301" s="352">
        <v>1900</v>
      </c>
      <c r="G301" s="438">
        <v>350</v>
      </c>
      <c r="H301" s="443">
        <v>798</v>
      </c>
      <c r="I301" s="443">
        <v>1184</v>
      </c>
      <c r="J301" s="352">
        <v>1900</v>
      </c>
      <c r="K301" s="438">
        <v>320</v>
      </c>
      <c r="L301" s="443">
        <v>918</v>
      </c>
      <c r="M301" s="443">
        <v>1565</v>
      </c>
    </row>
    <row r="302" spans="1:13" x14ac:dyDescent="0.25">
      <c r="A302" s="351" t="s">
        <v>189</v>
      </c>
      <c r="B302" s="428">
        <v>2331</v>
      </c>
      <c r="C302" s="351">
        <v>560</v>
      </c>
      <c r="D302" s="427" t="s">
        <v>47</v>
      </c>
      <c r="E302" s="446"/>
      <c r="F302" s="352">
        <v>1900</v>
      </c>
      <c r="G302" s="438">
        <v>420</v>
      </c>
      <c r="H302" s="443">
        <v>958</v>
      </c>
      <c r="I302" s="443">
        <v>1421</v>
      </c>
      <c r="J302" s="352">
        <v>1900</v>
      </c>
      <c r="K302" s="438">
        <v>400</v>
      </c>
      <c r="L302" s="443">
        <v>1147</v>
      </c>
      <c r="M302" s="443">
        <v>1956</v>
      </c>
    </row>
    <row r="303" spans="1:13" x14ac:dyDescent="0.25">
      <c r="A303" s="351" t="s">
        <v>189</v>
      </c>
      <c r="B303" s="428">
        <v>2331</v>
      </c>
      <c r="C303" s="351">
        <v>630</v>
      </c>
      <c r="D303" s="427" t="s">
        <v>47</v>
      </c>
      <c r="E303" s="446"/>
      <c r="F303" s="352">
        <v>1900</v>
      </c>
      <c r="G303" s="438">
        <v>490</v>
      </c>
      <c r="H303" s="443">
        <v>1118</v>
      </c>
      <c r="I303" s="443">
        <v>1658</v>
      </c>
      <c r="J303" s="352">
        <v>1900</v>
      </c>
      <c r="K303" s="438">
        <v>480</v>
      </c>
      <c r="L303" s="443">
        <v>1376</v>
      </c>
      <c r="M303" s="443">
        <v>2348</v>
      </c>
    </row>
    <row r="304" spans="1:13" x14ac:dyDescent="0.25">
      <c r="A304" s="351" t="s">
        <v>189</v>
      </c>
      <c r="B304" s="428">
        <v>2331</v>
      </c>
      <c r="C304" s="351">
        <v>700</v>
      </c>
      <c r="D304" s="427" t="s">
        <v>47</v>
      </c>
      <c r="E304" s="446"/>
      <c r="F304" s="352">
        <v>1900</v>
      </c>
      <c r="G304" s="438">
        <v>560</v>
      </c>
      <c r="H304" s="443">
        <v>1277</v>
      </c>
      <c r="I304" s="443">
        <v>1894</v>
      </c>
      <c r="J304" s="352">
        <v>1900</v>
      </c>
      <c r="K304" s="438">
        <v>560</v>
      </c>
      <c r="L304" s="443">
        <v>1606</v>
      </c>
      <c r="M304" s="443">
        <v>2739</v>
      </c>
    </row>
    <row r="305" spans="1:13" x14ac:dyDescent="0.25">
      <c r="A305" s="351" t="s">
        <v>189</v>
      </c>
      <c r="B305" s="428">
        <v>2331</v>
      </c>
      <c r="C305" s="351">
        <v>770</v>
      </c>
      <c r="D305" s="427" t="s">
        <v>47</v>
      </c>
      <c r="E305" s="446"/>
      <c r="F305" s="352">
        <v>1900</v>
      </c>
      <c r="G305" s="438">
        <v>630</v>
      </c>
      <c r="H305" s="443">
        <v>1437</v>
      </c>
      <c r="I305" s="443">
        <v>2131</v>
      </c>
      <c r="J305" s="352">
        <v>1900</v>
      </c>
      <c r="K305" s="438">
        <v>640</v>
      </c>
      <c r="L305" s="443">
        <v>1835</v>
      </c>
      <c r="M305" s="443">
        <v>3130</v>
      </c>
    </row>
    <row r="306" spans="1:13" x14ac:dyDescent="0.25">
      <c r="A306" s="351" t="s">
        <v>189</v>
      </c>
      <c r="B306" s="428">
        <v>2331</v>
      </c>
      <c r="C306" s="351">
        <v>840</v>
      </c>
      <c r="D306" s="427" t="s">
        <v>47</v>
      </c>
      <c r="E306" s="446"/>
      <c r="F306" s="352">
        <v>1900</v>
      </c>
      <c r="G306" s="438">
        <v>700</v>
      </c>
      <c r="H306" s="443">
        <v>1597</v>
      </c>
      <c r="I306" s="443">
        <v>2368</v>
      </c>
      <c r="J306" s="352">
        <v>1900</v>
      </c>
      <c r="K306" s="438">
        <v>720</v>
      </c>
      <c r="L306" s="443">
        <v>2065</v>
      </c>
      <c r="M306" s="443">
        <v>3521</v>
      </c>
    </row>
    <row r="307" spans="1:13" x14ac:dyDescent="0.25">
      <c r="A307" s="351" t="s">
        <v>189</v>
      </c>
      <c r="B307" s="428">
        <v>2431</v>
      </c>
      <c r="C307" s="351">
        <v>490</v>
      </c>
      <c r="D307" s="427" t="s">
        <v>47</v>
      </c>
      <c r="E307" s="446"/>
      <c r="F307" s="352">
        <v>2000</v>
      </c>
      <c r="G307" s="438">
        <v>350</v>
      </c>
      <c r="H307" s="443">
        <v>839</v>
      </c>
      <c r="I307" s="443">
        <v>1228</v>
      </c>
      <c r="J307" s="352">
        <v>2000</v>
      </c>
      <c r="K307" s="438">
        <v>320</v>
      </c>
      <c r="L307" s="443">
        <v>962</v>
      </c>
      <c r="M307" s="443">
        <v>1643</v>
      </c>
    </row>
    <row r="308" spans="1:13" x14ac:dyDescent="0.25">
      <c r="A308" s="351" t="s">
        <v>189</v>
      </c>
      <c r="B308" s="428">
        <v>2431</v>
      </c>
      <c r="C308" s="351">
        <v>560</v>
      </c>
      <c r="D308" s="427" t="s">
        <v>47</v>
      </c>
      <c r="E308" s="446"/>
      <c r="F308" s="352">
        <v>2000</v>
      </c>
      <c r="G308" s="438">
        <v>420</v>
      </c>
      <c r="H308" s="443">
        <v>1007</v>
      </c>
      <c r="I308" s="443">
        <v>1474</v>
      </c>
      <c r="J308" s="352">
        <v>2000</v>
      </c>
      <c r="K308" s="438">
        <v>400</v>
      </c>
      <c r="L308" s="443">
        <v>1203</v>
      </c>
      <c r="M308" s="443">
        <v>2054</v>
      </c>
    </row>
    <row r="309" spans="1:13" x14ac:dyDescent="0.25">
      <c r="A309" s="351" t="s">
        <v>189</v>
      </c>
      <c r="B309" s="428">
        <v>2431</v>
      </c>
      <c r="C309" s="351">
        <v>630</v>
      </c>
      <c r="D309" s="427" t="s">
        <v>47</v>
      </c>
      <c r="E309" s="446"/>
      <c r="F309" s="352">
        <v>2000</v>
      </c>
      <c r="G309" s="438">
        <v>490</v>
      </c>
      <c r="H309" s="443">
        <v>1175</v>
      </c>
      <c r="I309" s="443">
        <v>1720</v>
      </c>
      <c r="J309" s="352">
        <v>2000</v>
      </c>
      <c r="K309" s="438">
        <v>480</v>
      </c>
      <c r="L309" s="443">
        <v>1443</v>
      </c>
      <c r="M309" s="443">
        <v>2464</v>
      </c>
    </row>
    <row r="310" spans="1:13" x14ac:dyDescent="0.25">
      <c r="A310" s="351" t="s">
        <v>189</v>
      </c>
      <c r="B310" s="428">
        <v>2431</v>
      </c>
      <c r="C310" s="351">
        <v>700</v>
      </c>
      <c r="D310" s="427" t="s">
        <v>47</v>
      </c>
      <c r="E310" s="446"/>
      <c r="F310" s="352">
        <v>2000</v>
      </c>
      <c r="G310" s="438">
        <v>560</v>
      </c>
      <c r="H310" s="443">
        <v>1342</v>
      </c>
      <c r="I310" s="443">
        <v>1965</v>
      </c>
      <c r="J310" s="352">
        <v>2000</v>
      </c>
      <c r="K310" s="438">
        <v>560</v>
      </c>
      <c r="L310" s="443">
        <v>1684</v>
      </c>
      <c r="M310" s="443">
        <v>2875</v>
      </c>
    </row>
    <row r="311" spans="1:13" x14ac:dyDescent="0.25">
      <c r="A311" s="351" t="s">
        <v>189</v>
      </c>
      <c r="B311" s="428">
        <v>2431</v>
      </c>
      <c r="C311" s="351">
        <v>770</v>
      </c>
      <c r="D311" s="427" t="s">
        <v>47</v>
      </c>
      <c r="E311" s="446"/>
      <c r="F311" s="352">
        <v>2000</v>
      </c>
      <c r="G311" s="438">
        <v>630</v>
      </c>
      <c r="H311" s="443">
        <v>1510</v>
      </c>
      <c r="I311" s="443">
        <v>2211</v>
      </c>
      <c r="J311" s="352">
        <v>2000</v>
      </c>
      <c r="K311" s="438">
        <v>640</v>
      </c>
      <c r="L311" s="443">
        <v>1924</v>
      </c>
      <c r="M311" s="443">
        <v>3286</v>
      </c>
    </row>
    <row r="312" spans="1:13" x14ac:dyDescent="0.25">
      <c r="A312" s="351" t="s">
        <v>189</v>
      </c>
      <c r="B312" s="428">
        <v>2431</v>
      </c>
      <c r="C312" s="351">
        <v>840</v>
      </c>
      <c r="D312" s="427" t="s">
        <v>47</v>
      </c>
      <c r="E312" s="446"/>
      <c r="F312" s="352">
        <v>2000</v>
      </c>
      <c r="G312" s="438">
        <v>700</v>
      </c>
      <c r="H312" s="443">
        <v>1678</v>
      </c>
      <c r="I312" s="443">
        <v>2456</v>
      </c>
      <c r="J312" s="352">
        <v>2000</v>
      </c>
      <c r="K312" s="438">
        <v>720</v>
      </c>
      <c r="L312" s="443">
        <v>2165</v>
      </c>
      <c r="M312" s="443">
        <v>3696</v>
      </c>
    </row>
    <row r="313" spans="1:13" x14ac:dyDescent="0.25">
      <c r="A313" s="351" t="s">
        <v>189</v>
      </c>
      <c r="B313" s="428">
        <v>2531</v>
      </c>
      <c r="C313" s="351">
        <v>490</v>
      </c>
      <c r="D313" s="427" t="s">
        <v>47</v>
      </c>
      <c r="E313" s="446"/>
      <c r="F313" s="352">
        <v>2100</v>
      </c>
      <c r="G313" s="438">
        <v>350</v>
      </c>
      <c r="H313" s="443">
        <v>880</v>
      </c>
      <c r="I313" s="443">
        <v>1272</v>
      </c>
      <c r="J313" s="352">
        <v>2100</v>
      </c>
      <c r="K313" s="438">
        <v>320</v>
      </c>
      <c r="L313" s="443">
        <v>1010</v>
      </c>
      <c r="M313" s="443">
        <v>1724</v>
      </c>
    </row>
    <row r="314" spans="1:13" x14ac:dyDescent="0.25">
      <c r="A314" s="351" t="s">
        <v>189</v>
      </c>
      <c r="B314" s="428">
        <v>2531</v>
      </c>
      <c r="C314" s="351">
        <v>560</v>
      </c>
      <c r="D314" s="427" t="s">
        <v>47</v>
      </c>
      <c r="E314" s="446"/>
      <c r="F314" s="352">
        <v>2100</v>
      </c>
      <c r="G314" s="438">
        <v>420</v>
      </c>
      <c r="H314" s="443">
        <v>1056</v>
      </c>
      <c r="I314" s="443">
        <v>1526</v>
      </c>
      <c r="J314" s="352">
        <v>2100</v>
      </c>
      <c r="K314" s="438">
        <v>400</v>
      </c>
      <c r="L314" s="443">
        <v>1263</v>
      </c>
      <c r="M314" s="443">
        <v>2155</v>
      </c>
    </row>
    <row r="315" spans="1:13" x14ac:dyDescent="0.25">
      <c r="A315" s="351" t="s">
        <v>189</v>
      </c>
      <c r="B315" s="428">
        <v>2531</v>
      </c>
      <c r="C315" s="351">
        <v>630</v>
      </c>
      <c r="D315" s="427" t="s">
        <v>47</v>
      </c>
      <c r="E315" s="446"/>
      <c r="F315" s="352">
        <v>2100</v>
      </c>
      <c r="G315" s="438">
        <v>490</v>
      </c>
      <c r="H315" s="443">
        <v>1232</v>
      </c>
      <c r="I315" s="443">
        <v>1781</v>
      </c>
      <c r="J315" s="352">
        <v>2100</v>
      </c>
      <c r="K315" s="438">
        <v>480</v>
      </c>
      <c r="L315" s="443">
        <v>1515</v>
      </c>
      <c r="M315" s="443">
        <v>2586</v>
      </c>
    </row>
    <row r="316" spans="1:13" x14ac:dyDescent="0.25">
      <c r="A316" s="351" t="s">
        <v>189</v>
      </c>
      <c r="B316" s="428">
        <v>2531</v>
      </c>
      <c r="C316" s="351">
        <v>700</v>
      </c>
      <c r="D316" s="427" t="s">
        <v>47</v>
      </c>
      <c r="E316" s="446"/>
      <c r="F316" s="352">
        <v>2100</v>
      </c>
      <c r="G316" s="438">
        <v>560</v>
      </c>
      <c r="H316" s="443">
        <v>1407</v>
      </c>
      <c r="I316" s="443">
        <v>2035</v>
      </c>
      <c r="J316" s="352">
        <v>2100</v>
      </c>
      <c r="K316" s="438">
        <v>560</v>
      </c>
      <c r="L316" s="443">
        <v>1768</v>
      </c>
      <c r="M316" s="443">
        <v>3017</v>
      </c>
    </row>
    <row r="317" spans="1:13" x14ac:dyDescent="0.25">
      <c r="A317" s="351" t="s">
        <v>189</v>
      </c>
      <c r="B317" s="428">
        <v>2531</v>
      </c>
      <c r="C317" s="351">
        <v>770</v>
      </c>
      <c r="D317" s="427" t="s">
        <v>47</v>
      </c>
      <c r="E317" s="446"/>
      <c r="F317" s="352">
        <v>2100</v>
      </c>
      <c r="G317" s="438">
        <v>630</v>
      </c>
      <c r="H317" s="443">
        <v>1583</v>
      </c>
      <c r="I317" s="443">
        <v>2289</v>
      </c>
      <c r="J317" s="352">
        <v>2100</v>
      </c>
      <c r="K317" s="438">
        <v>640</v>
      </c>
      <c r="L317" s="443">
        <v>2020</v>
      </c>
      <c r="M317" s="443">
        <v>3448</v>
      </c>
    </row>
    <row r="318" spans="1:13" x14ac:dyDescent="0.25">
      <c r="A318" s="351" t="s">
        <v>189</v>
      </c>
      <c r="B318" s="428">
        <v>2531</v>
      </c>
      <c r="C318" s="351">
        <v>840</v>
      </c>
      <c r="D318" s="427" t="s">
        <v>47</v>
      </c>
      <c r="E318" s="446"/>
      <c r="F318" s="352">
        <v>2100</v>
      </c>
      <c r="G318" s="438">
        <v>700</v>
      </c>
      <c r="H318" s="443">
        <v>1759</v>
      </c>
      <c r="I318" s="443">
        <v>2544</v>
      </c>
      <c r="J318" s="352">
        <v>2100</v>
      </c>
      <c r="K318" s="438">
        <v>720</v>
      </c>
      <c r="L318" s="443">
        <v>2273</v>
      </c>
      <c r="M318" s="443">
        <v>3879</v>
      </c>
    </row>
    <row r="319" spans="1:13" x14ac:dyDescent="0.25">
      <c r="A319" s="351" t="s">
        <v>189</v>
      </c>
      <c r="B319" s="428">
        <v>2631</v>
      </c>
      <c r="C319" s="351">
        <v>490</v>
      </c>
      <c r="D319" s="427" t="s">
        <v>47</v>
      </c>
      <c r="E319" s="446"/>
      <c r="F319" s="352">
        <v>2200</v>
      </c>
      <c r="G319" s="438">
        <v>350</v>
      </c>
      <c r="H319" s="443">
        <v>920</v>
      </c>
      <c r="I319" s="443">
        <v>1314</v>
      </c>
      <c r="J319" s="352">
        <v>2200</v>
      </c>
      <c r="K319" s="438">
        <v>320</v>
      </c>
      <c r="L319" s="443">
        <v>1058</v>
      </c>
      <c r="M319" s="443">
        <v>1806</v>
      </c>
    </row>
    <row r="320" spans="1:13" x14ac:dyDescent="0.25">
      <c r="A320" s="351" t="s">
        <v>189</v>
      </c>
      <c r="B320" s="428">
        <v>2631</v>
      </c>
      <c r="C320" s="351">
        <v>560</v>
      </c>
      <c r="D320" s="427" t="s">
        <v>47</v>
      </c>
      <c r="E320" s="446"/>
      <c r="F320" s="352">
        <v>2200</v>
      </c>
      <c r="G320" s="438">
        <v>420</v>
      </c>
      <c r="H320" s="443">
        <v>1104</v>
      </c>
      <c r="I320" s="443">
        <v>1576</v>
      </c>
      <c r="J320" s="352">
        <v>2200</v>
      </c>
      <c r="K320" s="438">
        <v>400</v>
      </c>
      <c r="L320" s="443">
        <v>1323</v>
      </c>
      <c r="M320" s="443">
        <v>2257</v>
      </c>
    </row>
    <row r="321" spans="1:24" x14ac:dyDescent="0.25">
      <c r="A321" s="351" t="s">
        <v>189</v>
      </c>
      <c r="B321" s="428">
        <v>2631</v>
      </c>
      <c r="C321" s="351">
        <v>630</v>
      </c>
      <c r="D321" s="427" t="s">
        <v>47</v>
      </c>
      <c r="E321" s="446"/>
      <c r="F321" s="352">
        <v>2200</v>
      </c>
      <c r="G321" s="438">
        <v>490</v>
      </c>
      <c r="H321" s="443">
        <v>1289</v>
      </c>
      <c r="I321" s="443">
        <v>1839</v>
      </c>
      <c r="J321" s="352">
        <v>2200</v>
      </c>
      <c r="K321" s="438">
        <v>480</v>
      </c>
      <c r="L321" s="443">
        <v>1587</v>
      </c>
      <c r="M321" s="443">
        <v>2708</v>
      </c>
    </row>
    <row r="322" spans="1:24" x14ac:dyDescent="0.25">
      <c r="A322" s="351" t="s">
        <v>189</v>
      </c>
      <c r="B322" s="428">
        <v>2631</v>
      </c>
      <c r="C322" s="351">
        <v>700</v>
      </c>
      <c r="D322" s="427" t="s">
        <v>47</v>
      </c>
      <c r="E322" s="446"/>
      <c r="F322" s="352">
        <v>2200</v>
      </c>
      <c r="G322" s="438">
        <v>560</v>
      </c>
      <c r="H322" s="443">
        <v>1473</v>
      </c>
      <c r="I322" s="443">
        <v>2102</v>
      </c>
      <c r="J322" s="352">
        <v>2200</v>
      </c>
      <c r="K322" s="438">
        <v>560</v>
      </c>
      <c r="L322" s="443">
        <v>1852</v>
      </c>
      <c r="M322" s="443">
        <v>3160</v>
      </c>
    </row>
    <row r="323" spans="1:24" x14ac:dyDescent="0.25">
      <c r="A323" s="351" t="s">
        <v>189</v>
      </c>
      <c r="B323" s="428">
        <v>2631</v>
      </c>
      <c r="C323" s="351">
        <v>770</v>
      </c>
      <c r="D323" s="427" t="s">
        <v>47</v>
      </c>
      <c r="E323" s="446"/>
      <c r="F323" s="352">
        <v>2200</v>
      </c>
      <c r="G323" s="438">
        <v>630</v>
      </c>
      <c r="H323" s="443">
        <v>1657</v>
      </c>
      <c r="I323" s="443">
        <v>2364</v>
      </c>
      <c r="J323" s="352">
        <v>2200</v>
      </c>
      <c r="K323" s="438">
        <v>640</v>
      </c>
      <c r="L323" s="443">
        <v>2116</v>
      </c>
      <c r="M323" s="443">
        <v>3611</v>
      </c>
    </row>
    <row r="324" spans="1:24" ht="15.75" thickBot="1" x14ac:dyDescent="0.3">
      <c r="A324" s="354" t="s">
        <v>189</v>
      </c>
      <c r="B324" s="436">
        <v>2631</v>
      </c>
      <c r="C324" s="354">
        <v>840</v>
      </c>
      <c r="D324" s="437" t="s">
        <v>47</v>
      </c>
      <c r="E324" s="447"/>
      <c r="F324" s="355">
        <v>2200</v>
      </c>
      <c r="G324" s="439">
        <v>700</v>
      </c>
      <c r="H324" s="444">
        <v>1841</v>
      </c>
      <c r="I324" s="444">
        <v>2627</v>
      </c>
      <c r="J324" s="355">
        <v>2200</v>
      </c>
      <c r="K324" s="439">
        <v>720</v>
      </c>
      <c r="L324" s="444">
        <v>2381</v>
      </c>
      <c r="M324" s="444">
        <v>4063</v>
      </c>
    </row>
    <row r="326" spans="1:24" ht="15.75" thickBot="1" x14ac:dyDescent="0.3"/>
    <row r="327" spans="1:24" ht="29.25" thickBot="1" x14ac:dyDescent="0.3">
      <c r="A327" s="659" t="s">
        <v>19</v>
      </c>
      <c r="B327" s="659" t="s">
        <v>13</v>
      </c>
      <c r="C327" s="206" t="s">
        <v>18</v>
      </c>
      <c r="D327" s="277" t="s">
        <v>6</v>
      </c>
      <c r="E327" s="656">
        <v>142</v>
      </c>
      <c r="F327" s="657">
        <v>214</v>
      </c>
      <c r="G327" s="657">
        <v>286</v>
      </c>
      <c r="H327" s="657">
        <v>358</v>
      </c>
      <c r="I327" s="657">
        <v>430</v>
      </c>
      <c r="J327" s="657">
        <v>502</v>
      </c>
      <c r="K327" s="657">
        <v>574</v>
      </c>
      <c r="L327" s="657">
        <v>646</v>
      </c>
      <c r="M327" s="657">
        <v>718</v>
      </c>
      <c r="N327" s="657">
        <v>790</v>
      </c>
      <c r="O327" s="657">
        <v>862</v>
      </c>
      <c r="P327" s="657">
        <v>934</v>
      </c>
      <c r="Q327" s="657">
        <v>1006</v>
      </c>
      <c r="R327" s="657">
        <v>1078</v>
      </c>
      <c r="S327" s="657">
        <v>1150</v>
      </c>
      <c r="T327" s="657">
        <v>1222</v>
      </c>
      <c r="U327" s="657">
        <v>1294</v>
      </c>
      <c r="V327" s="657">
        <v>1366</v>
      </c>
      <c r="W327" s="657">
        <v>1438</v>
      </c>
      <c r="X327" s="658">
        <v>1510</v>
      </c>
    </row>
    <row r="328" spans="1:24" x14ac:dyDescent="0.25">
      <c r="A328" s="216">
        <v>1000</v>
      </c>
      <c r="B328" s="216" t="s">
        <v>21</v>
      </c>
      <c r="C328" s="205">
        <v>1.36</v>
      </c>
      <c r="D328" s="270"/>
      <c r="E328">
        <v>152</v>
      </c>
      <c r="F328">
        <v>229</v>
      </c>
      <c r="G328">
        <v>306</v>
      </c>
      <c r="H328">
        <v>383</v>
      </c>
      <c r="I328">
        <v>460</v>
      </c>
      <c r="J328">
        <v>537</v>
      </c>
      <c r="K328">
        <v>614</v>
      </c>
      <c r="L328">
        <v>691</v>
      </c>
      <c r="M328">
        <v>768</v>
      </c>
      <c r="N328">
        <v>845</v>
      </c>
      <c r="O328">
        <v>921</v>
      </c>
      <c r="P328">
        <v>998</v>
      </c>
      <c r="Q328">
        <v>1075</v>
      </c>
      <c r="R328">
        <v>1152</v>
      </c>
      <c r="S328">
        <v>1229</v>
      </c>
      <c r="T328">
        <v>1306</v>
      </c>
      <c r="U328">
        <v>1383</v>
      </c>
      <c r="V328">
        <v>1460</v>
      </c>
      <c r="W328">
        <v>1537</v>
      </c>
      <c r="X328">
        <v>1614</v>
      </c>
    </row>
    <row r="329" spans="1:24" x14ac:dyDescent="0.25">
      <c r="A329" s="231">
        <v>1200</v>
      </c>
      <c r="B329" s="231" t="s">
        <v>21</v>
      </c>
      <c r="C329" s="290">
        <v>1.4</v>
      </c>
      <c r="D329" s="270"/>
      <c r="E329">
        <v>182</v>
      </c>
      <c r="F329">
        <v>275</v>
      </c>
      <c r="G329">
        <v>367</v>
      </c>
      <c r="H329">
        <v>460</v>
      </c>
      <c r="I329">
        <v>552</v>
      </c>
      <c r="J329">
        <v>645</v>
      </c>
      <c r="K329">
        <v>737</v>
      </c>
      <c r="L329">
        <v>829</v>
      </c>
      <c r="M329">
        <v>922</v>
      </c>
      <c r="N329">
        <v>1014</v>
      </c>
      <c r="O329">
        <v>1107</v>
      </c>
      <c r="P329">
        <v>1199</v>
      </c>
      <c r="Q329">
        <v>1292</v>
      </c>
      <c r="R329">
        <v>1384</v>
      </c>
      <c r="S329">
        <v>1477</v>
      </c>
      <c r="T329">
        <v>1569</v>
      </c>
      <c r="U329">
        <v>1661</v>
      </c>
      <c r="V329">
        <v>1754</v>
      </c>
      <c r="W329">
        <v>1846</v>
      </c>
      <c r="X329">
        <v>1939</v>
      </c>
    </row>
    <row r="330" spans="1:24" x14ac:dyDescent="0.25">
      <c r="A330" s="231">
        <v>1400</v>
      </c>
      <c r="B330" s="231" t="s">
        <v>21</v>
      </c>
      <c r="C330" s="290">
        <v>1.4</v>
      </c>
      <c r="D330" s="270"/>
      <c r="E330">
        <v>214</v>
      </c>
      <c r="F330">
        <v>322</v>
      </c>
      <c r="G330">
        <v>431</v>
      </c>
      <c r="H330">
        <v>539</v>
      </c>
      <c r="I330">
        <v>648</v>
      </c>
      <c r="J330">
        <v>756</v>
      </c>
      <c r="K330">
        <v>864</v>
      </c>
      <c r="L330">
        <v>973</v>
      </c>
      <c r="M330">
        <v>1081</v>
      </c>
      <c r="N330">
        <v>1190</v>
      </c>
      <c r="O330">
        <v>1298</v>
      </c>
      <c r="P330">
        <v>1407</v>
      </c>
      <c r="Q330">
        <v>1515</v>
      </c>
      <c r="R330">
        <v>1623</v>
      </c>
      <c r="S330">
        <v>1732</v>
      </c>
      <c r="T330">
        <v>1840</v>
      </c>
      <c r="U330">
        <v>1949</v>
      </c>
      <c r="V330">
        <v>2057</v>
      </c>
      <c r="W330">
        <v>2166</v>
      </c>
      <c r="X330">
        <v>2274</v>
      </c>
    </row>
    <row r="331" spans="1:24" x14ac:dyDescent="0.25">
      <c r="A331" s="231">
        <v>1600</v>
      </c>
      <c r="B331" s="231" t="s">
        <v>21</v>
      </c>
      <c r="C331" s="290">
        <v>1.4</v>
      </c>
      <c r="D331" s="270"/>
      <c r="E331">
        <v>247</v>
      </c>
      <c r="F331">
        <v>372</v>
      </c>
      <c r="G331">
        <v>497</v>
      </c>
      <c r="H331">
        <v>622</v>
      </c>
      <c r="I331">
        <v>747</v>
      </c>
      <c r="J331">
        <v>872</v>
      </c>
      <c r="K331">
        <v>998</v>
      </c>
      <c r="L331">
        <v>1123</v>
      </c>
      <c r="M331">
        <v>1248</v>
      </c>
      <c r="N331">
        <v>1373</v>
      </c>
      <c r="O331">
        <v>1498</v>
      </c>
      <c r="P331">
        <v>1623</v>
      </c>
      <c r="Q331">
        <v>1748</v>
      </c>
      <c r="R331">
        <v>1874</v>
      </c>
      <c r="S331">
        <v>1999</v>
      </c>
      <c r="T331">
        <v>2124</v>
      </c>
      <c r="U331">
        <v>2249</v>
      </c>
      <c r="V331">
        <v>2374</v>
      </c>
      <c r="W331">
        <v>2499</v>
      </c>
      <c r="X331">
        <v>2624</v>
      </c>
    </row>
    <row r="332" spans="1:24" x14ac:dyDescent="0.25">
      <c r="A332" s="231">
        <v>1800</v>
      </c>
      <c r="B332" s="231" t="s">
        <v>21</v>
      </c>
      <c r="C332" s="290">
        <v>1.4</v>
      </c>
      <c r="D332" s="270"/>
      <c r="E332">
        <v>281</v>
      </c>
      <c r="F332">
        <v>424</v>
      </c>
      <c r="G332">
        <v>566</v>
      </c>
      <c r="H332">
        <v>708</v>
      </c>
      <c r="I332">
        <v>851</v>
      </c>
      <c r="J332">
        <v>993</v>
      </c>
      <c r="K332">
        <v>1136</v>
      </c>
      <c r="L332">
        <v>1278</v>
      </c>
      <c r="M332">
        <v>1421</v>
      </c>
      <c r="N332">
        <v>1563</v>
      </c>
      <c r="O332">
        <v>1706</v>
      </c>
      <c r="P332">
        <v>1848</v>
      </c>
      <c r="Q332">
        <v>1991</v>
      </c>
      <c r="R332">
        <v>2133</v>
      </c>
      <c r="S332">
        <v>2276</v>
      </c>
      <c r="T332">
        <v>2418</v>
      </c>
      <c r="U332">
        <v>2561</v>
      </c>
      <c r="V332">
        <v>2703</v>
      </c>
      <c r="W332">
        <v>2846</v>
      </c>
      <c r="X332">
        <v>2988</v>
      </c>
    </row>
    <row r="333" spans="1:24" x14ac:dyDescent="0.25">
      <c r="A333" s="231">
        <v>2000</v>
      </c>
      <c r="B333" s="231" t="s">
        <v>21</v>
      </c>
      <c r="C333" s="290">
        <v>1.39</v>
      </c>
      <c r="D333" s="270"/>
      <c r="E333">
        <v>317</v>
      </c>
      <c r="F333">
        <v>478</v>
      </c>
      <c r="G333">
        <v>638</v>
      </c>
      <c r="H333">
        <v>799</v>
      </c>
      <c r="I333">
        <v>960</v>
      </c>
      <c r="J333">
        <v>1120</v>
      </c>
      <c r="K333">
        <v>1281</v>
      </c>
      <c r="L333">
        <v>1442</v>
      </c>
      <c r="M333">
        <v>1603</v>
      </c>
      <c r="N333">
        <v>1763</v>
      </c>
      <c r="O333">
        <v>1924</v>
      </c>
      <c r="P333">
        <v>2085</v>
      </c>
      <c r="Q333">
        <v>2245</v>
      </c>
      <c r="R333">
        <v>2406</v>
      </c>
      <c r="S333">
        <v>2567</v>
      </c>
      <c r="T333">
        <v>2728</v>
      </c>
      <c r="U333">
        <v>2888</v>
      </c>
      <c r="V333">
        <v>3049</v>
      </c>
      <c r="W333">
        <v>3210</v>
      </c>
      <c r="X333">
        <v>3370</v>
      </c>
    </row>
    <row r="334" spans="1:24" x14ac:dyDescent="0.25">
      <c r="A334" s="231">
        <v>2200</v>
      </c>
      <c r="B334" s="231" t="s">
        <v>21</v>
      </c>
      <c r="C334" s="290">
        <v>1.38</v>
      </c>
      <c r="D334" s="270"/>
      <c r="E334">
        <v>354</v>
      </c>
      <c r="F334">
        <v>534</v>
      </c>
      <c r="G334">
        <v>714</v>
      </c>
      <c r="H334">
        <v>893</v>
      </c>
      <c r="I334">
        <v>1073</v>
      </c>
      <c r="J334">
        <v>1252</v>
      </c>
      <c r="K334">
        <v>1432</v>
      </c>
      <c r="L334">
        <v>1612</v>
      </c>
      <c r="M334">
        <v>1791</v>
      </c>
      <c r="N334">
        <v>1971</v>
      </c>
      <c r="O334">
        <v>2151</v>
      </c>
      <c r="P334">
        <v>2330</v>
      </c>
      <c r="Q334">
        <v>2510</v>
      </c>
      <c r="R334">
        <v>2690</v>
      </c>
      <c r="S334">
        <v>2869</v>
      </c>
      <c r="T334">
        <v>3049</v>
      </c>
      <c r="U334">
        <v>3229</v>
      </c>
      <c r="V334">
        <v>3408</v>
      </c>
      <c r="W334">
        <v>3588</v>
      </c>
      <c r="X334">
        <v>3767</v>
      </c>
    </row>
    <row r="335" spans="1:24" x14ac:dyDescent="0.25">
      <c r="A335" s="231">
        <v>2400</v>
      </c>
      <c r="B335" s="231" t="s">
        <v>21</v>
      </c>
      <c r="C335" s="290">
        <v>1.37</v>
      </c>
      <c r="D335" s="270"/>
      <c r="E335">
        <v>393</v>
      </c>
      <c r="F335">
        <v>593</v>
      </c>
      <c r="G335">
        <v>793</v>
      </c>
      <c r="H335">
        <v>992</v>
      </c>
      <c r="I335">
        <v>1192</v>
      </c>
      <c r="J335">
        <v>1391</v>
      </c>
      <c r="K335">
        <v>1591</v>
      </c>
      <c r="L335">
        <v>1790</v>
      </c>
      <c r="M335">
        <v>1990</v>
      </c>
      <c r="N335">
        <v>2189</v>
      </c>
      <c r="O335">
        <v>2389</v>
      </c>
      <c r="P335">
        <v>2588</v>
      </c>
      <c r="Q335">
        <v>2788</v>
      </c>
      <c r="R335">
        <v>2987</v>
      </c>
      <c r="S335">
        <v>3187</v>
      </c>
      <c r="T335">
        <v>3386</v>
      </c>
      <c r="U335">
        <v>3586</v>
      </c>
      <c r="V335">
        <v>3785</v>
      </c>
      <c r="W335">
        <v>3985</v>
      </c>
      <c r="X335">
        <v>4184</v>
      </c>
    </row>
    <row r="336" spans="1:24" x14ac:dyDescent="0.25">
      <c r="A336" s="231">
        <v>2600</v>
      </c>
      <c r="B336" s="231" t="s">
        <v>21</v>
      </c>
      <c r="C336" s="290">
        <v>1.36</v>
      </c>
      <c r="D336" s="270"/>
      <c r="E336">
        <v>435</v>
      </c>
      <c r="F336">
        <v>655</v>
      </c>
      <c r="G336">
        <v>875</v>
      </c>
      <c r="H336">
        <v>1095</v>
      </c>
      <c r="I336">
        <v>1316</v>
      </c>
      <c r="J336">
        <v>1536</v>
      </c>
      <c r="K336">
        <v>1756</v>
      </c>
      <c r="L336">
        <v>1977</v>
      </c>
      <c r="M336">
        <v>2197</v>
      </c>
      <c r="N336">
        <v>2417</v>
      </c>
      <c r="O336">
        <v>2638</v>
      </c>
      <c r="P336">
        <v>2858</v>
      </c>
      <c r="Q336">
        <v>3078</v>
      </c>
      <c r="R336">
        <v>3299</v>
      </c>
      <c r="S336">
        <v>3519</v>
      </c>
      <c r="T336">
        <v>3739</v>
      </c>
      <c r="U336">
        <v>3960</v>
      </c>
      <c r="V336">
        <v>4180</v>
      </c>
      <c r="W336">
        <v>4400</v>
      </c>
      <c r="X336">
        <v>4621</v>
      </c>
    </row>
    <row r="337" spans="1:24" x14ac:dyDescent="0.25">
      <c r="A337" s="231">
        <v>1000</v>
      </c>
      <c r="B337" s="231" t="s">
        <v>283</v>
      </c>
      <c r="C337" s="290">
        <v>1.37</v>
      </c>
      <c r="D337" s="270"/>
      <c r="E337">
        <v>189</v>
      </c>
      <c r="F337">
        <v>285</v>
      </c>
      <c r="G337">
        <v>381</v>
      </c>
      <c r="H337">
        <v>476</v>
      </c>
      <c r="I337">
        <v>572</v>
      </c>
      <c r="J337">
        <v>668</v>
      </c>
      <c r="K337">
        <v>764</v>
      </c>
      <c r="L337">
        <v>860</v>
      </c>
      <c r="M337">
        <v>956</v>
      </c>
      <c r="N337">
        <v>1051</v>
      </c>
      <c r="O337">
        <v>1147</v>
      </c>
      <c r="P337">
        <v>1243</v>
      </c>
      <c r="Q337" s="174"/>
      <c r="R337" s="174"/>
      <c r="S337" s="174"/>
      <c r="T337" s="174"/>
      <c r="U337" s="174"/>
      <c r="V337" s="174"/>
      <c r="W337" s="174"/>
      <c r="X337" s="178"/>
    </row>
    <row r="338" spans="1:24" x14ac:dyDescent="0.25">
      <c r="A338" s="231">
        <v>1200</v>
      </c>
      <c r="B338" s="231" t="s">
        <v>283</v>
      </c>
      <c r="C338" s="290">
        <v>1.36</v>
      </c>
      <c r="D338" s="270"/>
      <c r="E338">
        <v>219</v>
      </c>
      <c r="F338">
        <v>330</v>
      </c>
      <c r="G338">
        <v>441</v>
      </c>
      <c r="H338">
        <v>552</v>
      </c>
      <c r="I338">
        <v>663</v>
      </c>
      <c r="J338">
        <v>774</v>
      </c>
      <c r="K338">
        <v>885</v>
      </c>
      <c r="L338">
        <v>995</v>
      </c>
      <c r="M338">
        <v>1106</v>
      </c>
      <c r="N338">
        <v>1217</v>
      </c>
      <c r="O338">
        <v>1328</v>
      </c>
      <c r="P338">
        <v>1439</v>
      </c>
      <c r="Q338" s="174"/>
      <c r="R338" s="174"/>
      <c r="S338" s="174"/>
      <c r="T338" s="174"/>
      <c r="U338" s="174"/>
      <c r="V338" s="174"/>
      <c r="W338" s="174"/>
      <c r="X338" s="178"/>
    </row>
    <row r="339" spans="1:24" x14ac:dyDescent="0.25">
      <c r="A339" s="231">
        <v>1400</v>
      </c>
      <c r="B339" s="231" t="s">
        <v>283</v>
      </c>
      <c r="C339" s="290">
        <v>1.37</v>
      </c>
      <c r="D339" s="270"/>
      <c r="E339">
        <v>249</v>
      </c>
      <c r="F339">
        <v>376</v>
      </c>
      <c r="G339">
        <v>503</v>
      </c>
      <c r="H339">
        <v>629</v>
      </c>
      <c r="I339">
        <v>756</v>
      </c>
      <c r="J339">
        <v>882</v>
      </c>
      <c r="K339">
        <v>1009</v>
      </c>
      <c r="L339">
        <v>1135</v>
      </c>
      <c r="M339">
        <v>1262</v>
      </c>
      <c r="N339">
        <v>1388</v>
      </c>
      <c r="O339">
        <v>1515</v>
      </c>
      <c r="P339">
        <v>1641</v>
      </c>
      <c r="Q339" s="174"/>
      <c r="R339" s="174"/>
      <c r="S339" s="174"/>
      <c r="T339" s="174"/>
      <c r="U339" s="174"/>
      <c r="V339" s="174"/>
      <c r="W339" s="174"/>
      <c r="X339" s="178"/>
    </row>
    <row r="340" spans="1:24" x14ac:dyDescent="0.25">
      <c r="A340" s="231">
        <v>1600</v>
      </c>
      <c r="B340" s="231" t="s">
        <v>283</v>
      </c>
      <c r="C340" s="290">
        <v>1.37</v>
      </c>
      <c r="D340" s="270"/>
      <c r="E340">
        <v>281</v>
      </c>
      <c r="F340">
        <v>424</v>
      </c>
      <c r="G340">
        <v>566</v>
      </c>
      <c r="H340">
        <v>708</v>
      </c>
      <c r="I340">
        <v>851</v>
      </c>
      <c r="J340">
        <v>993</v>
      </c>
      <c r="K340">
        <v>1136</v>
      </c>
      <c r="L340">
        <v>1278</v>
      </c>
      <c r="M340">
        <v>1421</v>
      </c>
      <c r="N340">
        <v>1563</v>
      </c>
      <c r="O340">
        <v>1706</v>
      </c>
      <c r="P340">
        <v>1848</v>
      </c>
      <c r="Q340" s="174"/>
      <c r="R340" s="174"/>
      <c r="S340" s="174"/>
      <c r="T340" s="174"/>
      <c r="U340" s="174"/>
      <c r="V340" s="174"/>
      <c r="W340" s="174"/>
      <c r="X340" s="178"/>
    </row>
    <row r="341" spans="1:24" x14ac:dyDescent="0.25">
      <c r="A341" s="231">
        <v>1800</v>
      </c>
      <c r="B341" s="231" t="s">
        <v>283</v>
      </c>
      <c r="C341" s="290">
        <v>1.37</v>
      </c>
      <c r="D341" s="270"/>
      <c r="E341">
        <v>314</v>
      </c>
      <c r="F341">
        <v>473</v>
      </c>
      <c r="G341">
        <v>632</v>
      </c>
      <c r="H341">
        <v>791</v>
      </c>
      <c r="I341">
        <v>950</v>
      </c>
      <c r="J341">
        <v>1109</v>
      </c>
      <c r="K341">
        <v>1268</v>
      </c>
      <c r="L341">
        <v>1427</v>
      </c>
      <c r="M341">
        <v>1586</v>
      </c>
      <c r="N341">
        <v>1745</v>
      </c>
      <c r="O341">
        <v>1904</v>
      </c>
      <c r="P341">
        <v>2063</v>
      </c>
      <c r="Q341" s="174"/>
      <c r="R341" s="174"/>
      <c r="S341" s="174"/>
      <c r="T341" s="174"/>
      <c r="U341" s="174"/>
      <c r="V341" s="174"/>
      <c r="W341" s="174"/>
      <c r="X341" s="178"/>
    </row>
    <row r="342" spans="1:24" x14ac:dyDescent="0.25">
      <c r="A342" s="231">
        <v>2000</v>
      </c>
      <c r="B342" s="231" t="s">
        <v>283</v>
      </c>
      <c r="C342" s="290">
        <v>1.36</v>
      </c>
      <c r="D342" s="270"/>
      <c r="E342">
        <v>348</v>
      </c>
      <c r="F342">
        <v>524</v>
      </c>
      <c r="G342">
        <v>701</v>
      </c>
      <c r="H342">
        <v>877</v>
      </c>
      <c r="I342">
        <v>1054</v>
      </c>
      <c r="J342">
        <v>1230</v>
      </c>
      <c r="K342">
        <v>1406</v>
      </c>
      <c r="L342">
        <v>1583</v>
      </c>
      <c r="M342">
        <v>1759</v>
      </c>
      <c r="N342">
        <v>1936</v>
      </c>
      <c r="O342">
        <v>2112</v>
      </c>
      <c r="P342">
        <v>2288</v>
      </c>
      <c r="Q342" s="174"/>
      <c r="R342" s="174"/>
      <c r="S342" s="174"/>
      <c r="T342" s="174"/>
      <c r="U342" s="174"/>
      <c r="V342" s="174"/>
      <c r="W342" s="174"/>
      <c r="X342" s="178"/>
    </row>
    <row r="343" spans="1:24" x14ac:dyDescent="0.25">
      <c r="A343" s="231">
        <v>2200</v>
      </c>
      <c r="B343" s="231" t="s">
        <v>283</v>
      </c>
      <c r="C343" s="290">
        <v>1.34</v>
      </c>
      <c r="D343" s="270"/>
      <c r="E343">
        <v>384</v>
      </c>
      <c r="F343">
        <v>578</v>
      </c>
      <c r="G343">
        <v>772</v>
      </c>
      <c r="H343">
        <v>967</v>
      </c>
      <c r="I343">
        <v>1161</v>
      </c>
      <c r="J343">
        <v>1356</v>
      </c>
      <c r="K343">
        <v>1550</v>
      </c>
      <c r="L343">
        <v>1745</v>
      </c>
      <c r="M343">
        <v>1939</v>
      </c>
      <c r="N343">
        <v>2134</v>
      </c>
      <c r="O343">
        <v>2328</v>
      </c>
      <c r="P343">
        <v>2523</v>
      </c>
      <c r="Q343" s="174"/>
      <c r="R343" s="174"/>
      <c r="S343" s="174"/>
      <c r="T343" s="174"/>
      <c r="U343" s="174"/>
      <c r="V343" s="174"/>
      <c r="W343" s="174"/>
      <c r="X343" s="178"/>
    </row>
    <row r="344" spans="1:24" x14ac:dyDescent="0.25">
      <c r="A344" s="231">
        <v>1000</v>
      </c>
      <c r="B344" s="231" t="s">
        <v>22</v>
      </c>
      <c r="C344" s="290">
        <v>1.39</v>
      </c>
      <c r="D344" s="270"/>
      <c r="E344">
        <v>261</v>
      </c>
      <c r="F344">
        <v>394</v>
      </c>
      <c r="G344">
        <v>526</v>
      </c>
      <c r="H344">
        <v>659</v>
      </c>
      <c r="I344">
        <v>791</v>
      </c>
      <c r="J344">
        <v>924</v>
      </c>
      <c r="K344">
        <v>1056</v>
      </c>
      <c r="L344">
        <v>1189</v>
      </c>
      <c r="M344">
        <v>1321</v>
      </c>
      <c r="N344">
        <v>1454</v>
      </c>
      <c r="O344">
        <v>1586</v>
      </c>
      <c r="P344">
        <v>1719</v>
      </c>
      <c r="Q344">
        <v>1851</v>
      </c>
      <c r="R344">
        <v>1984</v>
      </c>
      <c r="S344">
        <v>2116</v>
      </c>
      <c r="T344">
        <v>2248</v>
      </c>
      <c r="U344">
        <v>2381</v>
      </c>
      <c r="V344">
        <v>2513</v>
      </c>
      <c r="W344">
        <v>2646</v>
      </c>
      <c r="X344">
        <v>2778</v>
      </c>
    </row>
    <row r="345" spans="1:24" x14ac:dyDescent="0.25">
      <c r="A345" s="231">
        <v>1200</v>
      </c>
      <c r="B345" s="231" t="s">
        <v>22</v>
      </c>
      <c r="C345" s="290">
        <v>1.41</v>
      </c>
      <c r="D345" s="270"/>
      <c r="E345">
        <v>313</v>
      </c>
      <c r="F345">
        <v>471</v>
      </c>
      <c r="G345">
        <v>630</v>
      </c>
      <c r="H345">
        <v>788</v>
      </c>
      <c r="I345">
        <v>947</v>
      </c>
      <c r="J345">
        <v>1105</v>
      </c>
      <c r="K345">
        <v>1264</v>
      </c>
      <c r="L345">
        <v>1422</v>
      </c>
      <c r="M345">
        <v>1581</v>
      </c>
      <c r="N345">
        <v>1740</v>
      </c>
      <c r="O345">
        <v>1898</v>
      </c>
      <c r="P345">
        <v>2057</v>
      </c>
      <c r="Q345">
        <v>2215</v>
      </c>
      <c r="R345">
        <v>2374</v>
      </c>
      <c r="S345">
        <v>2532</v>
      </c>
      <c r="T345">
        <v>2691</v>
      </c>
      <c r="U345">
        <v>2849</v>
      </c>
      <c r="V345">
        <v>3008</v>
      </c>
      <c r="W345">
        <v>3166</v>
      </c>
      <c r="X345">
        <v>3325</v>
      </c>
    </row>
    <row r="346" spans="1:24" x14ac:dyDescent="0.25">
      <c r="A346" s="231">
        <v>1400</v>
      </c>
      <c r="B346" s="231" t="s">
        <v>22</v>
      </c>
      <c r="C346" s="290">
        <v>1.41</v>
      </c>
      <c r="D346" s="270"/>
      <c r="E346">
        <v>364</v>
      </c>
      <c r="F346">
        <v>549</v>
      </c>
      <c r="G346">
        <v>734</v>
      </c>
      <c r="H346">
        <v>919</v>
      </c>
      <c r="I346">
        <v>1103</v>
      </c>
      <c r="J346">
        <v>1288</v>
      </c>
      <c r="K346">
        <v>1473</v>
      </c>
      <c r="L346">
        <v>1658</v>
      </c>
      <c r="M346">
        <v>1842</v>
      </c>
      <c r="N346">
        <v>2027</v>
      </c>
      <c r="O346">
        <v>2212</v>
      </c>
      <c r="P346">
        <v>2397</v>
      </c>
      <c r="Q346">
        <v>2581</v>
      </c>
      <c r="R346">
        <v>2766</v>
      </c>
      <c r="S346">
        <v>2951</v>
      </c>
      <c r="T346">
        <v>3136</v>
      </c>
      <c r="U346">
        <v>3320</v>
      </c>
      <c r="V346">
        <v>3505</v>
      </c>
      <c r="W346">
        <v>3690</v>
      </c>
      <c r="X346">
        <v>3875</v>
      </c>
    </row>
    <row r="347" spans="1:24" x14ac:dyDescent="0.25">
      <c r="A347" s="231">
        <v>1600</v>
      </c>
      <c r="B347" s="231" t="s">
        <v>22</v>
      </c>
      <c r="C347" s="290">
        <v>1.41</v>
      </c>
      <c r="D347" s="270"/>
      <c r="E347">
        <v>416</v>
      </c>
      <c r="F347">
        <v>627</v>
      </c>
      <c r="G347">
        <v>839</v>
      </c>
      <c r="H347">
        <v>1050</v>
      </c>
      <c r="I347">
        <v>1261</v>
      </c>
      <c r="J347">
        <v>1472</v>
      </c>
      <c r="K347">
        <v>1683</v>
      </c>
      <c r="L347">
        <v>1894</v>
      </c>
      <c r="M347">
        <v>2105</v>
      </c>
      <c r="N347">
        <v>2316</v>
      </c>
      <c r="O347">
        <v>2527</v>
      </c>
      <c r="P347">
        <v>2738</v>
      </c>
      <c r="Q347">
        <v>2950</v>
      </c>
      <c r="R347">
        <v>3161</v>
      </c>
      <c r="S347">
        <v>3372</v>
      </c>
      <c r="T347">
        <v>3583</v>
      </c>
      <c r="U347">
        <v>3794</v>
      </c>
      <c r="V347">
        <v>4005</v>
      </c>
      <c r="W347">
        <v>4216</v>
      </c>
      <c r="X347">
        <v>4427</v>
      </c>
    </row>
    <row r="348" spans="1:24" x14ac:dyDescent="0.25">
      <c r="A348" s="231">
        <v>1800</v>
      </c>
      <c r="B348" s="231" t="s">
        <v>22</v>
      </c>
      <c r="C348" s="290">
        <v>1.4</v>
      </c>
      <c r="D348" s="270"/>
      <c r="E348">
        <v>469</v>
      </c>
      <c r="F348">
        <v>706</v>
      </c>
      <c r="G348">
        <v>944</v>
      </c>
      <c r="H348">
        <v>1182</v>
      </c>
      <c r="I348">
        <v>1419</v>
      </c>
      <c r="J348">
        <v>1657</v>
      </c>
      <c r="K348">
        <v>1895</v>
      </c>
      <c r="L348">
        <v>2132</v>
      </c>
      <c r="M348">
        <v>2370</v>
      </c>
      <c r="N348">
        <v>2608</v>
      </c>
      <c r="O348">
        <v>2845</v>
      </c>
      <c r="P348">
        <v>3083</v>
      </c>
      <c r="Q348">
        <v>3321</v>
      </c>
      <c r="R348">
        <v>3558</v>
      </c>
      <c r="S348">
        <v>3796</v>
      </c>
      <c r="T348">
        <v>4034</v>
      </c>
      <c r="U348">
        <v>4271</v>
      </c>
      <c r="V348">
        <v>4509</v>
      </c>
      <c r="W348">
        <v>4747</v>
      </c>
      <c r="X348">
        <v>4985</v>
      </c>
    </row>
    <row r="349" spans="1:24" x14ac:dyDescent="0.25">
      <c r="A349" s="231">
        <v>2000</v>
      </c>
      <c r="B349" s="231" t="s">
        <v>22</v>
      </c>
      <c r="C349" s="290">
        <v>1.39</v>
      </c>
      <c r="D349" s="270"/>
      <c r="E349">
        <v>521</v>
      </c>
      <c r="F349">
        <v>786</v>
      </c>
      <c r="G349">
        <v>1050</v>
      </c>
      <c r="H349">
        <v>1315</v>
      </c>
      <c r="I349">
        <v>1579</v>
      </c>
      <c r="J349">
        <v>1843</v>
      </c>
      <c r="K349">
        <v>2108</v>
      </c>
      <c r="L349">
        <v>2372</v>
      </c>
      <c r="M349">
        <v>2636</v>
      </c>
      <c r="N349">
        <v>2901</v>
      </c>
      <c r="O349">
        <v>3165</v>
      </c>
      <c r="P349">
        <v>3430</v>
      </c>
      <c r="Q349">
        <v>3694</v>
      </c>
      <c r="R349">
        <v>3958</v>
      </c>
      <c r="S349">
        <v>4223</v>
      </c>
      <c r="T349">
        <v>4487</v>
      </c>
      <c r="U349">
        <v>4752</v>
      </c>
      <c r="V349">
        <v>5016</v>
      </c>
      <c r="W349">
        <v>5280</v>
      </c>
      <c r="X349">
        <v>5545</v>
      </c>
    </row>
    <row r="350" spans="1:24" x14ac:dyDescent="0.25">
      <c r="A350" s="231">
        <v>2200</v>
      </c>
      <c r="B350" s="231" t="s">
        <v>22</v>
      </c>
      <c r="C350" s="290">
        <v>1.38</v>
      </c>
      <c r="D350" s="270"/>
      <c r="E350">
        <v>575</v>
      </c>
      <c r="F350">
        <v>866</v>
      </c>
      <c r="G350">
        <v>1157</v>
      </c>
      <c r="H350">
        <v>1448</v>
      </c>
      <c r="I350">
        <v>1740</v>
      </c>
      <c r="J350">
        <v>2031</v>
      </c>
      <c r="K350">
        <v>2322</v>
      </c>
      <c r="L350">
        <v>2614</v>
      </c>
      <c r="M350">
        <v>2905</v>
      </c>
      <c r="N350">
        <v>3196</v>
      </c>
      <c r="O350">
        <v>3488</v>
      </c>
      <c r="P350">
        <v>3779</v>
      </c>
      <c r="Q350">
        <v>4070</v>
      </c>
      <c r="R350">
        <v>4362</v>
      </c>
      <c r="S350">
        <v>4653</v>
      </c>
      <c r="T350">
        <v>4944</v>
      </c>
      <c r="U350">
        <v>5236</v>
      </c>
      <c r="V350">
        <v>5527</v>
      </c>
      <c r="W350">
        <v>5818</v>
      </c>
      <c r="X350">
        <v>6109</v>
      </c>
    </row>
    <row r="351" spans="1:24" x14ac:dyDescent="0.25">
      <c r="A351" s="231">
        <v>2400</v>
      </c>
      <c r="B351" s="231" t="s">
        <v>22</v>
      </c>
      <c r="C351" s="290">
        <v>1.37</v>
      </c>
      <c r="D351" s="270"/>
      <c r="E351">
        <v>628</v>
      </c>
      <c r="F351">
        <v>947</v>
      </c>
      <c r="G351">
        <v>1265</v>
      </c>
      <c r="H351">
        <v>1583</v>
      </c>
      <c r="I351">
        <v>1902</v>
      </c>
      <c r="J351">
        <v>2220</v>
      </c>
      <c r="K351">
        <v>2539</v>
      </c>
      <c r="L351">
        <v>2857</v>
      </c>
      <c r="M351">
        <v>3176</v>
      </c>
      <c r="N351">
        <v>3494</v>
      </c>
      <c r="O351">
        <v>3813</v>
      </c>
      <c r="P351">
        <v>4131</v>
      </c>
      <c r="Q351">
        <v>4450</v>
      </c>
      <c r="R351">
        <v>4768</v>
      </c>
      <c r="S351">
        <v>5086</v>
      </c>
      <c r="T351">
        <v>5405</v>
      </c>
      <c r="U351">
        <v>5723</v>
      </c>
      <c r="V351">
        <v>6042</v>
      </c>
      <c r="W351">
        <v>6360</v>
      </c>
      <c r="X351">
        <v>6679</v>
      </c>
    </row>
    <row r="352" spans="1:24" x14ac:dyDescent="0.25">
      <c r="A352" s="231">
        <v>2600</v>
      </c>
      <c r="B352" s="231" t="s">
        <v>22</v>
      </c>
      <c r="C352" s="290">
        <v>1.36</v>
      </c>
      <c r="D352" s="270"/>
      <c r="E352">
        <v>682</v>
      </c>
      <c r="F352">
        <v>1028</v>
      </c>
      <c r="G352">
        <v>1374</v>
      </c>
      <c r="H352">
        <v>1719</v>
      </c>
      <c r="I352">
        <v>2065</v>
      </c>
      <c r="J352">
        <v>2411</v>
      </c>
      <c r="K352">
        <v>2757</v>
      </c>
      <c r="L352">
        <v>3103</v>
      </c>
      <c r="M352">
        <v>3449</v>
      </c>
      <c r="N352">
        <v>3794</v>
      </c>
      <c r="O352">
        <v>4140</v>
      </c>
      <c r="P352">
        <v>4486</v>
      </c>
      <c r="Q352">
        <v>4832</v>
      </c>
      <c r="R352">
        <v>5178</v>
      </c>
      <c r="S352">
        <v>5523</v>
      </c>
      <c r="T352">
        <v>5869</v>
      </c>
      <c r="U352">
        <v>6215</v>
      </c>
      <c r="V352">
        <v>6561</v>
      </c>
      <c r="W352">
        <v>6907</v>
      </c>
      <c r="X352">
        <v>7253</v>
      </c>
    </row>
    <row r="353" spans="1:24" x14ac:dyDescent="0.25">
      <c r="A353" s="231">
        <v>1000</v>
      </c>
      <c r="B353" s="231" t="s">
        <v>284</v>
      </c>
      <c r="C353" s="290">
        <v>1.42</v>
      </c>
      <c r="D353" s="270"/>
      <c r="E353">
        <v>292</v>
      </c>
      <c r="F353">
        <v>441</v>
      </c>
      <c r="G353">
        <v>589</v>
      </c>
      <c r="H353">
        <v>737</v>
      </c>
      <c r="I353">
        <v>885</v>
      </c>
      <c r="J353">
        <v>1034</v>
      </c>
      <c r="K353">
        <v>1182</v>
      </c>
      <c r="L353">
        <v>1330</v>
      </c>
      <c r="M353">
        <v>1478</v>
      </c>
      <c r="N353">
        <v>1627</v>
      </c>
      <c r="O353">
        <v>1775</v>
      </c>
      <c r="P353">
        <v>1923</v>
      </c>
      <c r="Q353" s="174"/>
      <c r="R353" s="174"/>
      <c r="S353" s="174"/>
      <c r="T353" s="174"/>
      <c r="U353" s="174"/>
      <c r="V353" s="174"/>
      <c r="W353" s="174"/>
      <c r="X353" s="178"/>
    </row>
    <row r="354" spans="1:24" x14ac:dyDescent="0.25">
      <c r="A354" s="231">
        <v>1200</v>
      </c>
      <c r="B354" s="231" t="s">
        <v>284</v>
      </c>
      <c r="C354" s="290">
        <v>1.42</v>
      </c>
      <c r="D354" s="270"/>
      <c r="E354">
        <v>344</v>
      </c>
      <c r="F354">
        <v>518</v>
      </c>
      <c r="G354">
        <v>692</v>
      </c>
      <c r="H354">
        <v>867</v>
      </c>
      <c r="I354">
        <v>1041</v>
      </c>
      <c r="J354">
        <v>1215</v>
      </c>
      <c r="K354">
        <v>1390</v>
      </c>
      <c r="L354">
        <v>1564</v>
      </c>
      <c r="M354">
        <v>1738</v>
      </c>
      <c r="N354">
        <v>1913</v>
      </c>
      <c r="O354">
        <v>2087</v>
      </c>
      <c r="P354">
        <v>2261</v>
      </c>
      <c r="Q354" s="174"/>
      <c r="R354" s="174"/>
      <c r="S354" s="174"/>
      <c r="T354" s="174"/>
      <c r="U354" s="174"/>
      <c r="V354" s="174"/>
      <c r="W354" s="174"/>
      <c r="X354" s="178"/>
    </row>
    <row r="355" spans="1:24" x14ac:dyDescent="0.25">
      <c r="A355" s="231">
        <v>1400</v>
      </c>
      <c r="B355" s="231" t="s">
        <v>284</v>
      </c>
      <c r="C355" s="290">
        <v>1.41</v>
      </c>
      <c r="D355" s="270"/>
      <c r="E355">
        <v>397</v>
      </c>
      <c r="F355">
        <v>598</v>
      </c>
      <c r="G355">
        <v>799</v>
      </c>
      <c r="H355">
        <v>1001</v>
      </c>
      <c r="I355">
        <v>1202</v>
      </c>
      <c r="J355">
        <v>1403</v>
      </c>
      <c r="K355">
        <v>1604</v>
      </c>
      <c r="L355">
        <v>1806</v>
      </c>
      <c r="M355">
        <v>2007</v>
      </c>
      <c r="N355">
        <v>2208</v>
      </c>
      <c r="O355">
        <v>2409</v>
      </c>
      <c r="P355">
        <v>2611</v>
      </c>
      <c r="Q355" s="174"/>
      <c r="R355" s="174"/>
      <c r="S355" s="174"/>
      <c r="T355" s="174"/>
      <c r="U355" s="174"/>
      <c r="V355" s="174"/>
      <c r="W355" s="174"/>
      <c r="X355" s="178"/>
    </row>
    <row r="356" spans="1:24" x14ac:dyDescent="0.25">
      <c r="A356" s="231">
        <v>1600</v>
      </c>
      <c r="B356" s="231" t="s">
        <v>284</v>
      </c>
      <c r="C356" s="290">
        <v>1.4</v>
      </c>
      <c r="D356" s="270"/>
      <c r="E356">
        <v>452</v>
      </c>
      <c r="F356">
        <v>681</v>
      </c>
      <c r="G356">
        <v>911</v>
      </c>
      <c r="H356">
        <v>1140</v>
      </c>
      <c r="I356">
        <v>1369</v>
      </c>
      <c r="J356">
        <v>1598</v>
      </c>
      <c r="K356">
        <v>1828</v>
      </c>
      <c r="L356">
        <v>2057</v>
      </c>
      <c r="M356">
        <v>2286</v>
      </c>
      <c r="N356">
        <v>2515</v>
      </c>
      <c r="O356">
        <v>2745</v>
      </c>
      <c r="P356">
        <v>2974</v>
      </c>
      <c r="Q356" s="174"/>
      <c r="R356" s="174"/>
      <c r="S356" s="174"/>
      <c r="T356" s="174"/>
      <c r="U356" s="174"/>
      <c r="V356" s="174"/>
      <c r="W356" s="174"/>
      <c r="X356" s="178"/>
    </row>
    <row r="357" spans="1:24" x14ac:dyDescent="0.25">
      <c r="A357" s="231">
        <v>1800</v>
      </c>
      <c r="B357" s="231" t="s">
        <v>284</v>
      </c>
      <c r="C357" s="290">
        <v>1.4</v>
      </c>
      <c r="D357" s="270"/>
      <c r="E357">
        <v>509</v>
      </c>
      <c r="F357">
        <v>768</v>
      </c>
      <c r="G357">
        <v>1026</v>
      </c>
      <c r="H357">
        <v>1285</v>
      </c>
      <c r="I357">
        <v>1543</v>
      </c>
      <c r="J357">
        <v>1801</v>
      </c>
      <c r="K357">
        <v>2060</v>
      </c>
      <c r="L357">
        <v>2318</v>
      </c>
      <c r="M357">
        <v>2576</v>
      </c>
      <c r="N357">
        <v>2835</v>
      </c>
      <c r="O357">
        <v>3093</v>
      </c>
      <c r="P357">
        <v>3351</v>
      </c>
      <c r="Q357" s="174"/>
      <c r="R357" s="174"/>
      <c r="S357" s="174"/>
      <c r="T357" s="174"/>
      <c r="U357" s="174"/>
      <c r="V357" s="174"/>
      <c r="W357" s="174"/>
      <c r="X357" s="178"/>
    </row>
    <row r="358" spans="1:24" x14ac:dyDescent="0.25">
      <c r="A358" s="231">
        <v>2000</v>
      </c>
      <c r="B358" s="231" t="s">
        <v>284</v>
      </c>
      <c r="C358" s="290">
        <v>1.38</v>
      </c>
      <c r="D358" s="270"/>
      <c r="E358">
        <v>570</v>
      </c>
      <c r="F358">
        <v>859</v>
      </c>
      <c r="G358">
        <v>1147</v>
      </c>
      <c r="H358">
        <v>1436</v>
      </c>
      <c r="I358">
        <v>1725</v>
      </c>
      <c r="J358">
        <v>2014</v>
      </c>
      <c r="K358">
        <v>2303</v>
      </c>
      <c r="L358">
        <v>2592</v>
      </c>
      <c r="M358">
        <v>2881</v>
      </c>
      <c r="N358">
        <v>3169</v>
      </c>
      <c r="O358">
        <v>3458</v>
      </c>
      <c r="P358">
        <v>3747</v>
      </c>
      <c r="Q358" s="174"/>
      <c r="R358" s="174"/>
      <c r="S358" s="174"/>
      <c r="T358" s="174"/>
      <c r="U358" s="174"/>
      <c r="V358" s="174"/>
      <c r="W358" s="174"/>
      <c r="X358" s="178"/>
    </row>
    <row r="359" spans="1:24" ht="15.75" thickBot="1" x14ac:dyDescent="0.3">
      <c r="A359" s="245">
        <v>2200</v>
      </c>
      <c r="B359" s="245" t="s">
        <v>284</v>
      </c>
      <c r="C359" s="291">
        <v>1.36</v>
      </c>
      <c r="D359" s="274"/>
      <c r="E359">
        <v>633</v>
      </c>
      <c r="F359">
        <v>953</v>
      </c>
      <c r="G359">
        <v>1274</v>
      </c>
      <c r="H359">
        <v>1595</v>
      </c>
      <c r="I359">
        <v>1916</v>
      </c>
      <c r="J359">
        <v>2236</v>
      </c>
      <c r="K359">
        <v>2557</v>
      </c>
      <c r="L359">
        <v>2878</v>
      </c>
      <c r="M359">
        <v>3199</v>
      </c>
      <c r="N359">
        <v>3519</v>
      </c>
      <c r="O359">
        <v>3840</v>
      </c>
      <c r="P359">
        <v>4161</v>
      </c>
      <c r="Q359" s="180"/>
      <c r="R359" s="180"/>
      <c r="S359" s="180"/>
      <c r="T359" s="180"/>
      <c r="U359" s="180"/>
      <c r="V359" s="180"/>
      <c r="W359" s="180"/>
      <c r="X359" s="240"/>
    </row>
  </sheetData>
  <mergeCells count="4">
    <mergeCell ref="G135:L135"/>
    <mergeCell ref="M135:R135"/>
    <mergeCell ref="S135:X135"/>
    <mergeCell ref="Y135:AD135"/>
  </mergeCells>
  <phoneticPr fontId="5" type="noConversion"/>
  <conditionalFormatting sqref="D205:D213">
    <cfRule type="cellIs" dxfId="14" priority="8" operator="greaterThan">
      <formula>$D$8</formula>
    </cfRule>
  </conditionalFormatting>
  <conditionalFormatting sqref="D219:D220 D222:D223 D225:D226">
    <cfRule type="cellIs" dxfId="13" priority="6" operator="greaterThan">
      <formula>$D$8</formula>
    </cfRule>
  </conditionalFormatting>
  <conditionalFormatting sqref="D232:D237">
    <cfRule type="cellIs" dxfId="12" priority="7" operator="greaterThan">
      <formula>$D$8</formula>
    </cfRule>
  </conditionalFormatting>
  <conditionalFormatting sqref="E64:E95">
    <cfRule type="cellIs" dxfId="11" priority="59" operator="greaterThan">
      <formula>$D$8</formula>
    </cfRule>
  </conditionalFormatting>
  <conditionalFormatting sqref="E100:E115">
    <cfRule type="cellIs" dxfId="10" priority="52" operator="greaterThan">
      <formula>$D$8</formula>
    </cfRule>
  </conditionalFormatting>
  <conditionalFormatting sqref="E124:E131">
    <cfRule type="cellIs" dxfId="9" priority="41" operator="greaterThan">
      <formula>$D$8</formula>
    </cfRule>
  </conditionalFormatting>
  <conditionalFormatting sqref="F219:F226">
    <cfRule type="cellIs" dxfId="8" priority="5" operator="greaterThan">
      <formula>$D$8</formula>
    </cfRule>
  </conditionalFormatting>
  <conditionalFormatting sqref="F232:F237">
    <cfRule type="cellIs" dxfId="7" priority="4" operator="greaterThan">
      <formula>$D$8</formula>
    </cfRule>
  </conditionalFormatting>
  <conditionalFormatting sqref="F11:N60">
    <cfRule type="cellIs" dxfId="6" priority="68" operator="greaterThan">
      <formula>$D$8</formula>
    </cfRule>
  </conditionalFormatting>
  <conditionalFormatting sqref="G137:AD184">
    <cfRule type="cellIs" dxfId="5" priority="9" operator="greaterThan">
      <formula>$D$8</formula>
    </cfRule>
  </conditionalFormatting>
  <conditionalFormatting sqref="H241:I324 L241:M324">
    <cfRule type="cellIs" dxfId="4" priority="2" operator="greaterThan">
      <formula>$D$8</formula>
    </cfRule>
  </conditionalFormatting>
  <conditionalFormatting sqref="Q337:X343 Q353:X359">
    <cfRule type="cellIs" dxfId="3" priority="1" operator="greaterThanOrEqual">
      <formula>$D$8</formula>
    </cfRule>
  </conditionalFormatting>
  <conditionalFormatting sqref="T101:T118">
    <cfRule type="cellIs" dxfId="2" priority="47" operator="greaterThan">
      <formula>$D$8</formula>
    </cfRule>
  </conditionalFormatting>
  <conditionalFormatting sqref="W101:W118">
    <cfRule type="cellIs" dxfId="1" priority="43" operator="greaterThan">
      <formula>$D$8</formula>
    </cfRule>
  </conditionalFormatting>
  <conditionalFormatting sqref="W40:Z47">
    <cfRule type="cellIs" dxfId="0" priority="67" operator="greaterThan">
      <formula>$D$8</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2125F-B1F4-401D-97F0-D29769C8680C}">
  <sheetPr codeName="Sheet1"/>
  <dimension ref="A1:J92"/>
  <sheetViews>
    <sheetView zoomScale="70" zoomScaleNormal="70" workbookViewId="0">
      <selection activeCell="B10" sqref="B10"/>
    </sheetView>
  </sheetViews>
  <sheetFormatPr defaultRowHeight="15" x14ac:dyDescent="0.25"/>
  <sheetData>
    <row r="1" spans="1:10" x14ac:dyDescent="0.25">
      <c r="B1" t="s">
        <v>72</v>
      </c>
      <c r="C1" t="s">
        <v>71</v>
      </c>
      <c r="D1" t="s">
        <v>47</v>
      </c>
      <c r="H1" t="s">
        <v>66</v>
      </c>
      <c r="I1" t="s">
        <v>67</v>
      </c>
      <c r="J1" t="s">
        <v>185</v>
      </c>
    </row>
    <row r="2" spans="1:10" x14ac:dyDescent="0.25">
      <c r="A2">
        <v>60</v>
      </c>
      <c r="B2">
        <v>1.2589999999999999</v>
      </c>
      <c r="C2">
        <v>1.272</v>
      </c>
      <c r="D2">
        <f>($A2/50)^1.2974</f>
        <v>1.266863280903471</v>
      </c>
      <c r="G2">
        <v>60</v>
      </c>
      <c r="H2">
        <f>($G2/50)^1.314</f>
        <v>1.2707032986130196</v>
      </c>
      <c r="I2">
        <f>($G2/50)^1.2800782</f>
        <v>1.2628686635105832</v>
      </c>
      <c r="J2">
        <f>($G2/50)^1.3110195</f>
        <v>1.2700129740773196</v>
      </c>
    </row>
    <row r="3" spans="1:10" x14ac:dyDescent="0.25">
      <c r="A3">
        <v>59.5</v>
      </c>
      <c r="B3">
        <v>1.246</v>
      </c>
      <c r="C3">
        <v>1.258</v>
      </c>
      <c r="D3">
        <f t="shared" ref="D3:D66" si="0">($A3/50)^1.2974</f>
        <v>1.2531833833875361</v>
      </c>
      <c r="G3">
        <v>59.5</v>
      </c>
      <c r="H3">
        <f t="shared" ref="H3:H66" si="1">($G3/50)^1.314</f>
        <v>1.2568073367182546</v>
      </c>
      <c r="I3">
        <f t="shared" ref="I3:I66" si="2">($G3/50)^1.2800782</f>
        <v>1.2494129940640633</v>
      </c>
      <c r="J3">
        <f t="shared" ref="J3:J66" si="3">($G3/50)^1.3110195</f>
        <v>1.2561558914345985</v>
      </c>
    </row>
    <row r="4" spans="1:10" x14ac:dyDescent="0.25">
      <c r="A4">
        <v>59</v>
      </c>
      <c r="B4">
        <v>1.2330000000000001</v>
      </c>
      <c r="C4">
        <v>1.244</v>
      </c>
      <c r="D4">
        <f t="shared" si="0"/>
        <v>1.2395376317759959</v>
      </c>
      <c r="G4">
        <v>59</v>
      </c>
      <c r="H4">
        <f t="shared" si="1"/>
        <v>1.2429479935092729</v>
      </c>
      <c r="I4">
        <f t="shared" si="2"/>
        <v>1.2359889569392088</v>
      </c>
      <c r="J4">
        <f t="shared" si="3"/>
        <v>1.2423349788628621</v>
      </c>
    </row>
    <row r="5" spans="1:10" x14ac:dyDescent="0.25">
      <c r="A5">
        <v>58.5</v>
      </c>
      <c r="B5">
        <v>1.2195</v>
      </c>
      <c r="C5">
        <v>1.23</v>
      </c>
      <c r="D5">
        <f t="shared" si="0"/>
        <v>1.2259262291305091</v>
      </c>
      <c r="G5">
        <v>58.5</v>
      </c>
      <c r="H5">
        <f t="shared" si="1"/>
        <v>1.2291254815930448</v>
      </c>
      <c r="I5">
        <f t="shared" si="2"/>
        <v>1.22259674490157</v>
      </c>
      <c r="J5">
        <f t="shared" si="3"/>
        <v>1.2285504472795079</v>
      </c>
    </row>
    <row r="6" spans="1:10" x14ac:dyDescent="0.25">
      <c r="A6">
        <v>58</v>
      </c>
      <c r="B6">
        <v>1.206</v>
      </c>
      <c r="C6">
        <v>1.216</v>
      </c>
      <c r="D6">
        <f t="shared" si="0"/>
        <v>1.2123493814640756</v>
      </c>
      <c r="G6">
        <v>58</v>
      </c>
      <c r="H6">
        <f t="shared" si="1"/>
        <v>1.2153400166362702</v>
      </c>
      <c r="I6">
        <f t="shared" si="2"/>
        <v>1.2092365535471041</v>
      </c>
      <c r="J6">
        <f>($G6/50)^1.3110195</f>
        <v>1.214802510642752</v>
      </c>
    </row>
    <row r="7" spans="1:10" x14ac:dyDescent="0.25">
      <c r="A7">
        <v>57.5</v>
      </c>
      <c r="B7">
        <v>1.1930000000000001</v>
      </c>
      <c r="C7">
        <v>1.2025000000000001</v>
      </c>
      <c r="D7">
        <f t="shared" si="0"/>
        <v>1.198807297809712</v>
      </c>
      <c r="G7">
        <v>57.5</v>
      </c>
      <c r="H7">
        <f t="shared" si="1"/>
        <v>1.201591817436136</v>
      </c>
      <c r="I7">
        <f t="shared" si="2"/>
        <v>1.1959085813684658</v>
      </c>
      <c r="J7">
        <f t="shared" si="3"/>
        <v>1.2010913860220276</v>
      </c>
    </row>
    <row r="8" spans="1:10" x14ac:dyDescent="0.25">
      <c r="A8">
        <v>57</v>
      </c>
      <c r="B8">
        <v>1.18</v>
      </c>
      <c r="C8">
        <v>1.1890000000000001</v>
      </c>
      <c r="D8">
        <f t="shared" si="0"/>
        <v>1.1853001902913378</v>
      </c>
      <c r="G8">
        <v>57</v>
      </c>
      <c r="H8">
        <f t="shared" si="1"/>
        <v>1.1878811059933367</v>
      </c>
      <c r="I8">
        <f t="shared" si="2"/>
        <v>1.1826130298234385</v>
      </c>
      <c r="J8">
        <f t="shared" si="3"/>
        <v>1.1874172936706389</v>
      </c>
    </row>
    <row r="9" spans="1:10" x14ac:dyDescent="0.25">
      <c r="A9">
        <v>56.5</v>
      </c>
      <c r="B9">
        <v>1.1669999999999998</v>
      </c>
      <c r="C9">
        <v>1.175</v>
      </c>
      <c r="D9">
        <f t="shared" si="0"/>
        <v>1.1718282741969597</v>
      </c>
      <c r="G9">
        <v>56.5</v>
      </c>
      <c r="H9">
        <f t="shared" si="1"/>
        <v>1.174208107587454</v>
      </c>
      <c r="I9">
        <f t="shared" si="2"/>
        <v>1.1693501034055971</v>
      </c>
      <c r="J9">
        <f t="shared" si="3"/>
        <v>1.1737804571007624</v>
      </c>
    </row>
    <row r="10" spans="1:10" x14ac:dyDescent="0.25">
      <c r="A10">
        <v>56</v>
      </c>
      <c r="B10">
        <v>1.1539999999999999</v>
      </c>
      <c r="C10">
        <v>1.161</v>
      </c>
      <c r="D10">
        <f t="shared" si="0"/>
        <v>1.1583917680542506</v>
      </c>
      <c r="G10">
        <v>56</v>
      </c>
      <c r="H10">
        <f t="shared" si="1"/>
        <v>1.1605730508547925</v>
      </c>
      <c r="I10">
        <f t="shared" si="2"/>
        <v>1.1561200097172921</v>
      </c>
      <c r="J10">
        <f t="shared" si="3"/>
        <v>1.1601811031608935</v>
      </c>
    </row>
    <row r="11" spans="1:10" x14ac:dyDescent="0.25">
      <c r="A11">
        <v>55.5</v>
      </c>
      <c r="B11">
        <v>1.141</v>
      </c>
      <c r="C11">
        <v>1.1475</v>
      </c>
      <c r="D11">
        <f t="shared" si="0"/>
        <v>1.1449908937086246</v>
      </c>
      <c r="G11">
        <v>55.5</v>
      </c>
      <c r="H11">
        <f t="shared" si="1"/>
        <v>1.1469761678687713</v>
      </c>
      <c r="I11">
        <f t="shared" si="2"/>
        <v>1.1429229595450561</v>
      </c>
      <c r="J11">
        <f t="shared" si="3"/>
        <v>1.1466194621158401</v>
      </c>
    </row>
    <row r="12" spans="1:10" x14ac:dyDescent="0.25">
      <c r="A12">
        <v>55</v>
      </c>
      <c r="B12">
        <v>1.1279999999999999</v>
      </c>
      <c r="C12">
        <v>1.1339999999999999</v>
      </c>
      <c r="D12">
        <f t="shared" si="0"/>
        <v>1.1316258764039147</v>
      </c>
      <c r="G12">
        <v>55</v>
      </c>
      <c r="H12">
        <f t="shared" si="1"/>
        <v>1.133417694222985</v>
      </c>
      <c r="I12">
        <f t="shared" si="2"/>
        <v>1.129759166937536</v>
      </c>
      <c r="J12">
        <f t="shared" si="3"/>
        <v>1.1330957677293729</v>
      </c>
    </row>
    <row r="13" spans="1:10" x14ac:dyDescent="0.25">
      <c r="A13">
        <v>54.5</v>
      </c>
      <c r="B13">
        <v>1.115</v>
      </c>
      <c r="C13">
        <v>1.1204999999999998</v>
      </c>
      <c r="D13">
        <f t="shared" si="0"/>
        <v>1.1182969448657585</v>
      </c>
      <c r="G13">
        <v>54.5</v>
      </c>
      <c r="H13">
        <f t="shared" si="1"/>
        <v>1.1198978691170418</v>
      </c>
      <c r="I13">
        <f t="shared" si="2"/>
        <v>1.1166288492860548</v>
      </c>
      <c r="J13">
        <f t="shared" si="3"/>
        <v>1.1196102573496427</v>
      </c>
    </row>
    <row r="14" spans="1:10" x14ac:dyDescent="0.25">
      <c r="A14">
        <v>54</v>
      </c>
      <c r="B14">
        <v>1.1020000000000001</v>
      </c>
      <c r="C14">
        <v>1.107</v>
      </c>
      <c r="D14">
        <f t="shared" si="0"/>
        <v>1.1050043313878171</v>
      </c>
      <c r="G14">
        <v>54</v>
      </c>
      <c r="H14">
        <f t="shared" si="1"/>
        <v>1.1064169354453004</v>
      </c>
      <c r="I14">
        <f t="shared" si="2"/>
        <v>1.1035322274079205</v>
      </c>
      <c r="J14">
        <f t="shared" si="3"/>
        <v>1.1061631719974838</v>
      </c>
    </row>
    <row r="15" spans="1:10" x14ac:dyDescent="0.25">
      <c r="A15">
        <v>53.5</v>
      </c>
      <c r="B15">
        <v>1.089</v>
      </c>
      <c r="C15">
        <v>1.0935000000000001</v>
      </c>
      <c r="D15">
        <f t="shared" si="0"/>
        <v>1.0917482719209435</v>
      </c>
      <c r="G15">
        <v>53.5</v>
      </c>
      <c r="H15">
        <f t="shared" si="1"/>
        <v>1.0929751398886329</v>
      </c>
      <c r="I15">
        <f t="shared" si="2"/>
        <v>1.0904695256326016</v>
      </c>
      <c r="J15">
        <f t="shared" si="3"/>
        <v>1.0927547564577309</v>
      </c>
    </row>
    <row r="16" spans="1:10" x14ac:dyDescent="0.25">
      <c r="A16">
        <v>53</v>
      </c>
      <c r="B16">
        <v>1.0760000000000001</v>
      </c>
      <c r="C16">
        <v>1.08</v>
      </c>
      <c r="D16">
        <f t="shared" si="0"/>
        <v>1.0785290061654327</v>
      </c>
      <c r="G16">
        <v>53</v>
      </c>
      <c r="H16">
        <f t="shared" si="1"/>
        <v>1.0795727330093428</v>
      </c>
      <c r="I16">
        <f t="shared" si="2"/>
        <v>1.0774409718908946</v>
      </c>
      <c r="J16">
        <f t="shared" si="3"/>
        <v>1.0793852593736792</v>
      </c>
    </row>
    <row r="17" spans="1:10" x14ac:dyDescent="0.25">
      <c r="A17">
        <v>52.5</v>
      </c>
      <c r="B17">
        <v>1.0634999999999999</v>
      </c>
      <c r="C17">
        <v>1.0665</v>
      </c>
      <c r="D17">
        <f t="shared" si="0"/>
        <v>1.0653467776664913</v>
      </c>
      <c r="G17">
        <v>52.5</v>
      </c>
      <c r="H17">
        <f t="shared" si="1"/>
        <v>1.0662099693493801</v>
      </c>
      <c r="I17">
        <f t="shared" si="2"/>
        <v>1.0644467978072154</v>
      </c>
      <c r="J17">
        <f t="shared" si="3"/>
        <v>1.0660549333448284</v>
      </c>
    </row>
    <row r="18" spans="1:10" x14ac:dyDescent="0.25">
      <c r="A18">
        <v>52</v>
      </c>
      <c r="B18">
        <v>1.0509999999999999</v>
      </c>
      <c r="C18">
        <v>1.0529999999999999</v>
      </c>
      <c r="D18">
        <f t="shared" si="0"/>
        <v>1.0522018339130677</v>
      </c>
      <c r="G18">
        <v>52</v>
      </c>
      <c r="H18">
        <f t="shared" si="1"/>
        <v>1.0528871075319981</v>
      </c>
      <c r="I18">
        <f t="shared" si="2"/>
        <v>1.0514872387951586</v>
      </c>
      <c r="J18">
        <f t="shared" si="3"/>
        <v>1.0527640350280532</v>
      </c>
    </row>
    <row r="19" spans="1:10" x14ac:dyDescent="0.25">
      <c r="A19">
        <v>51.5</v>
      </c>
      <c r="B19">
        <v>1.0379999999999998</v>
      </c>
      <c r="C19">
        <v>1.0394999999999999</v>
      </c>
      <c r="D19">
        <f t="shared" si="0"/>
        <v>1.0390944264401958</v>
      </c>
      <c r="G19">
        <v>51.5</v>
      </c>
      <c r="H19">
        <f t="shared" si="1"/>
        <v>1.0396044103670099</v>
      </c>
      <c r="I19">
        <f t="shared" si="2"/>
        <v>1.0385625341564693</v>
      </c>
      <c r="J19">
        <f t="shared" si="3"/>
        <v>1.0395128252423609</v>
      </c>
    </row>
    <row r="20" spans="1:10" x14ac:dyDescent="0.25">
      <c r="A20">
        <v>51</v>
      </c>
      <c r="B20">
        <v>1.0249999999999999</v>
      </c>
      <c r="C20">
        <v>1.026</v>
      </c>
      <c r="D20">
        <f t="shared" si="0"/>
        <v>1.026024810935015</v>
      </c>
      <c r="G20">
        <v>51</v>
      </c>
      <c r="H20">
        <f t="shared" si="1"/>
        <v>1.0263621449598048</v>
      </c>
      <c r="I20">
        <f t="shared" si="2"/>
        <v>1.0256729271835838</v>
      </c>
      <c r="J20">
        <f t="shared" si="3"/>
        <v>1.0263015690773936</v>
      </c>
    </row>
    <row r="21" spans="1:10" x14ac:dyDescent="0.25">
      <c r="A21">
        <v>50.5</v>
      </c>
      <c r="B21">
        <v>1.0125</v>
      </c>
      <c r="C21">
        <v>1.0129999999999999</v>
      </c>
      <c r="D21">
        <f t="shared" si="0"/>
        <v>1.0129932473466312</v>
      </c>
      <c r="G21">
        <v>50.5</v>
      </c>
      <c r="H21">
        <f t="shared" si="1"/>
        <v>1.0131605828242987</v>
      </c>
      <c r="I21">
        <f t="shared" si="2"/>
        <v>1.0128186652659075</v>
      </c>
      <c r="J21">
        <f t="shared" si="3"/>
        <v>1.0131305360058487</v>
      </c>
    </row>
    <row r="22" spans="1:10" x14ac:dyDescent="0.25">
      <c r="A22">
        <v>50</v>
      </c>
      <c r="B22">
        <v>1</v>
      </c>
      <c r="C22">
        <v>1</v>
      </c>
      <c r="D22">
        <f t="shared" si="0"/>
        <v>1</v>
      </c>
      <c r="G22">
        <v>50</v>
      </c>
      <c r="H22">
        <f t="shared" si="1"/>
        <v>1</v>
      </c>
      <c r="I22">
        <f t="shared" si="2"/>
        <v>1</v>
      </c>
      <c r="J22">
        <f t="shared" si="3"/>
        <v>1</v>
      </c>
    </row>
    <row r="23" spans="1:10" x14ac:dyDescent="0.25">
      <c r="A23">
        <v>49.5</v>
      </c>
      <c r="B23">
        <v>0.98750000000000004</v>
      </c>
      <c r="C23">
        <v>0.98699999999999999</v>
      </c>
      <c r="D23">
        <f t="shared" si="0"/>
        <v>0.98704533771402159</v>
      </c>
      <c r="G23">
        <v>49.5</v>
      </c>
      <c r="H23">
        <f t="shared" si="1"/>
        <v>0.9868806771733869</v>
      </c>
      <c r="I23">
        <f t="shared" si="2"/>
        <v>0.9872171873038541</v>
      </c>
      <c r="J23">
        <f t="shared" si="3"/>
        <v>0.98691023965251201</v>
      </c>
    </row>
    <row r="24" spans="1:10" x14ac:dyDescent="0.25">
      <c r="A24">
        <v>49</v>
      </c>
      <c r="B24">
        <v>0.97499999999999998</v>
      </c>
      <c r="C24">
        <v>0.97399999999999998</v>
      </c>
      <c r="D24">
        <f t="shared" si="0"/>
        <v>0.97412953392404533</v>
      </c>
      <c r="G24">
        <v>49</v>
      </c>
      <c r="H24">
        <f t="shared" si="1"/>
        <v>0.97380289980379364</v>
      </c>
      <c r="I24">
        <f t="shared" si="2"/>
        <v>0.97447048753546406</v>
      </c>
      <c r="J24">
        <f t="shared" si="3"/>
        <v>0.97386153830174726</v>
      </c>
    </row>
    <row r="25" spans="1:10" x14ac:dyDescent="0.25">
      <c r="A25">
        <v>48.5</v>
      </c>
      <c r="B25">
        <v>0.96249999999999991</v>
      </c>
      <c r="C25">
        <v>0.96099999999999997</v>
      </c>
      <c r="D25">
        <f t="shared" si="0"/>
        <v>0.96125286680899702</v>
      </c>
      <c r="G25">
        <v>48.5</v>
      </c>
      <c r="H25">
        <f t="shared" si="1"/>
        <v>0.96076695825402614</v>
      </c>
      <c r="I25">
        <f t="shared" si="2"/>
        <v>0.96176016561588729</v>
      </c>
      <c r="J25">
        <f t="shared" si="3"/>
        <v>0.96085418416178536</v>
      </c>
    </row>
    <row r="26" spans="1:10" x14ac:dyDescent="0.25">
      <c r="A26">
        <v>48</v>
      </c>
      <c r="B26">
        <v>0.95</v>
      </c>
      <c r="C26">
        <v>0.94799999999999995</v>
      </c>
      <c r="D26">
        <f t="shared" si="0"/>
        <v>0.94841561942335029</v>
      </c>
      <c r="G26">
        <v>48</v>
      </c>
      <c r="H26">
        <f t="shared" si="1"/>
        <v>0.94777314792593381</v>
      </c>
      <c r="I26">
        <f t="shared" si="2"/>
        <v>0.94908649115701971</v>
      </c>
      <c r="J26">
        <f t="shared" si="3"/>
        <v>0.94788847045737845</v>
      </c>
    </row>
    <row r="27" spans="1:10" x14ac:dyDescent="0.25">
      <c r="A27">
        <v>47.5</v>
      </c>
      <c r="B27">
        <v>0.9375</v>
      </c>
      <c r="C27">
        <v>0.93500000000000005</v>
      </c>
      <c r="D27">
        <f t="shared" si="0"/>
        <v>0.93561807983418233</v>
      </c>
      <c r="G27">
        <v>47.5</v>
      </c>
      <c r="H27">
        <f t="shared" si="1"/>
        <v>0.93482176940117812</v>
      </c>
      <c r="I27">
        <f t="shared" si="2"/>
        <v>0.93644973859431579</v>
      </c>
      <c r="J27">
        <f t="shared" si="3"/>
        <v>0.93496469556408479</v>
      </c>
    </row>
    <row r="28" spans="1:10" x14ac:dyDescent="0.25">
      <c r="A28">
        <v>47</v>
      </c>
      <c r="B28">
        <v>0.92500000000000004</v>
      </c>
      <c r="C28">
        <v>0.92200000000000004</v>
      </c>
      <c r="D28">
        <f t="shared" si="0"/>
        <v>0.92286054126356243</v>
      </c>
      <c r="G28">
        <v>47</v>
      </c>
      <c r="H28">
        <f t="shared" si="1"/>
        <v>0.92191312858745433</v>
      </c>
      <c r="I28">
        <f t="shared" si="2"/>
        <v>0.92385018732469737</v>
      </c>
      <c r="J28">
        <f t="shared" si="3"/>
        <v>0.92208316315383532</v>
      </c>
    </row>
    <row r="29" spans="1:10" x14ac:dyDescent="0.25">
      <c r="A29">
        <v>46.5</v>
      </c>
      <c r="B29">
        <v>0.91250000000000009</v>
      </c>
      <c r="C29">
        <v>0.90900000000000003</v>
      </c>
      <c r="D29">
        <f t="shared" si="0"/>
        <v>0.91014330223654094</v>
      </c>
      <c r="G29">
        <v>46.5</v>
      </c>
      <c r="H29">
        <f t="shared" si="1"/>
        <v>0.90904753687043893</v>
      </c>
      <c r="I29">
        <f t="shared" si="2"/>
        <v>0.9112881218499137</v>
      </c>
      <c r="J29">
        <f t="shared" si="3"/>
        <v>0.90924418234620541</v>
      </c>
    </row>
    <row r="30" spans="1:10" x14ac:dyDescent="0.25">
      <c r="A30">
        <v>46</v>
      </c>
      <c r="B30">
        <v>0.9</v>
      </c>
      <c r="C30">
        <v>0.89600000000000002</v>
      </c>
      <c r="D30">
        <f t="shared" si="0"/>
        <v>0.89746666673502118</v>
      </c>
      <c r="G30">
        <v>46</v>
      </c>
      <c r="H30">
        <f t="shared" si="1"/>
        <v>0.8962253112717482</v>
      </c>
      <c r="I30">
        <f t="shared" si="2"/>
        <v>0.89876383192562659</v>
      </c>
      <c r="J30">
        <f t="shared" si="3"/>
        <v>0.89644806786567488</v>
      </c>
    </row>
    <row r="31" spans="1:10" x14ac:dyDescent="0.25">
      <c r="A31">
        <v>45.5</v>
      </c>
      <c r="B31">
        <v>0.88749999999999996</v>
      </c>
      <c r="C31">
        <v>0.88300000000000001</v>
      </c>
      <c r="D31">
        <f t="shared" si="0"/>
        <v>0.88483094435781584</v>
      </c>
      <c r="G31">
        <v>45.5</v>
      </c>
      <c r="H31">
        <f t="shared" si="1"/>
        <v>0.88344677461321786</v>
      </c>
      <c r="I31">
        <f t="shared" si="2"/>
        <v>0.88627761271651639</v>
      </c>
      <c r="J31">
        <f t="shared" si="3"/>
        <v>0.88369514020518714</v>
      </c>
    </row>
    <row r="32" spans="1:10" x14ac:dyDescent="0.25">
      <c r="A32">
        <v>45</v>
      </c>
      <c r="B32">
        <v>0.875</v>
      </c>
      <c r="C32">
        <v>0.87</v>
      </c>
      <c r="D32">
        <f t="shared" si="0"/>
        <v>0.87223645048720388</v>
      </c>
      <c r="G32">
        <v>45</v>
      </c>
      <c r="H32">
        <f t="shared" si="1"/>
        <v>0.87071225568782351</v>
      </c>
      <c r="I32">
        <f t="shared" si="2"/>
        <v>0.87382976495771791</v>
      </c>
      <c r="J32">
        <f t="shared" si="3"/>
        <v>0.87098572579632516</v>
      </c>
    </row>
    <row r="33" spans="1:10" x14ac:dyDescent="0.25">
      <c r="A33">
        <v>44.5</v>
      </c>
      <c r="B33">
        <v>0.86299999999999999</v>
      </c>
      <c r="C33">
        <v>0.85749999999999993</v>
      </c>
      <c r="D33">
        <f t="shared" si="0"/>
        <v>0.85968350646233049</v>
      </c>
      <c r="G33">
        <v>44.5</v>
      </c>
      <c r="H33">
        <f t="shared" si="1"/>
        <v>0.85802208943759151</v>
      </c>
      <c r="I33">
        <f t="shared" si="2"/>
        <v>0.86142059512292035</v>
      </c>
      <c r="J33">
        <f t="shared" si="3"/>
        <v>0.8583201571864536</v>
      </c>
    </row>
    <row r="34" spans="1:10" x14ac:dyDescent="0.25">
      <c r="A34">
        <v>44</v>
      </c>
      <c r="B34">
        <v>0.85099999999999998</v>
      </c>
      <c r="C34">
        <v>0.84499999999999997</v>
      </c>
      <c r="D34">
        <f t="shared" si="0"/>
        <v>0.84717243975980927</v>
      </c>
      <c r="G34">
        <v>44</v>
      </c>
      <c r="H34">
        <f t="shared" si="1"/>
        <v>0.84537661713886525</v>
      </c>
      <c r="I34">
        <f t="shared" si="2"/>
        <v>0.84905041559948247</v>
      </c>
      <c r="J34">
        <f t="shared" si="3"/>
        <v>0.84569877322319009</v>
      </c>
    </row>
    <row r="35" spans="1:10" x14ac:dyDescent="0.25">
      <c r="A35">
        <v>43.5</v>
      </c>
      <c r="B35">
        <v>0.83850000000000002</v>
      </c>
      <c r="C35">
        <v>0.83250000000000002</v>
      </c>
      <c r="D35">
        <f t="shared" si="0"/>
        <v>0.83470358418191104</v>
      </c>
      <c r="G35">
        <v>43.5</v>
      </c>
      <c r="H35">
        <f t="shared" si="1"/>
        <v>0.83277618659531927</v>
      </c>
      <c r="I35">
        <f t="shared" si="2"/>
        <v>0.83671954487093947</v>
      </c>
      <c r="J35">
        <f t="shared" si="3"/>
        <v>0.83312191924659706</v>
      </c>
    </row>
    <row r="36" spans="1:10" x14ac:dyDescent="0.25">
      <c r="A36">
        <v>43</v>
      </c>
      <c r="B36">
        <v>0.82599999999999996</v>
      </c>
      <c r="C36">
        <v>0.82</v>
      </c>
      <c r="D36">
        <f t="shared" si="0"/>
        <v>0.82227728005274892</v>
      </c>
      <c r="G36">
        <v>43</v>
      </c>
      <c r="H36">
        <f t="shared" si="1"/>
        <v>0.82022115233913617</v>
      </c>
      <c r="I36">
        <f t="shared" si="2"/>
        <v>0.82442830770730202</v>
      </c>
      <c r="J36">
        <f t="shared" si="3"/>
        <v>0.82058994728951007</v>
      </c>
    </row>
    <row r="37" spans="1:10" x14ac:dyDescent="0.25">
      <c r="A37">
        <v>42.5</v>
      </c>
      <c r="B37">
        <v>0.81400000000000006</v>
      </c>
      <c r="C37">
        <v>0.80699999999999994</v>
      </c>
      <c r="D37">
        <f t="shared" si="0"/>
        <v>0.80989387442289695</v>
      </c>
      <c r="G37">
        <v>42.5</v>
      </c>
      <c r="H37">
        <f t="shared" si="1"/>
        <v>0.80771187584079251</v>
      </c>
      <c r="I37">
        <f t="shared" si="2"/>
        <v>0.81217703536357344</v>
      </c>
      <c r="J37">
        <f t="shared" si="3"/>
        <v>0.80810321628644344</v>
      </c>
    </row>
    <row r="38" spans="1:10" x14ac:dyDescent="0.25">
      <c r="A38">
        <v>42</v>
      </c>
      <c r="B38">
        <v>0.80200000000000005</v>
      </c>
      <c r="C38">
        <v>0.79400000000000004</v>
      </c>
      <c r="D38">
        <f t="shared" si="0"/>
        <v>0.79755372128290658</v>
      </c>
      <c r="G38">
        <v>42</v>
      </c>
      <c r="H38">
        <f t="shared" si="1"/>
        <v>0.79524872572792527</v>
      </c>
      <c r="I38">
        <f t="shared" si="2"/>
        <v>0.79996606578694263</v>
      </c>
      <c r="J38">
        <f t="shared" si="3"/>
        <v>0.79566209229154816</v>
      </c>
    </row>
    <row r="39" spans="1:10" x14ac:dyDescent="0.25">
      <c r="A39">
        <v>41.5</v>
      </c>
      <c r="B39">
        <v>0.79</v>
      </c>
      <c r="C39">
        <v>0.78200000000000003</v>
      </c>
      <c r="D39">
        <f t="shared" si="0"/>
        <v>0.78525718178621995</v>
      </c>
      <c r="G39">
        <v>41.5</v>
      </c>
      <c r="H39">
        <f t="shared" si="1"/>
        <v>0.78283207801378674</v>
      </c>
      <c r="I39">
        <f t="shared" si="2"/>
        <v>0.78779574383313755</v>
      </c>
      <c r="J39">
        <f t="shared" si="3"/>
        <v>0.78326694870612434</v>
      </c>
    </row>
    <row r="40" spans="1:10" x14ac:dyDescent="0.25">
      <c r="A40">
        <v>41</v>
      </c>
      <c r="B40">
        <v>0.77800000000000002</v>
      </c>
      <c r="C40">
        <v>0.77</v>
      </c>
      <c r="D40">
        <f t="shared" si="0"/>
        <v>0.77300462448200968</v>
      </c>
      <c r="G40">
        <v>41</v>
      </c>
      <c r="H40">
        <f t="shared" si="1"/>
        <v>0.77046231633582618</v>
      </c>
      <c r="I40">
        <f t="shared" si="2"/>
        <v>0.77566642149246023</v>
      </c>
      <c r="J40">
        <f t="shared" si="3"/>
        <v>0.77091816651622846</v>
      </c>
    </row>
    <row r="41" spans="1:10" x14ac:dyDescent="0.25">
      <c r="A41">
        <v>40.5</v>
      </c>
      <c r="B41">
        <v>0.76600000000000001</v>
      </c>
      <c r="C41">
        <v>0.75750000000000006</v>
      </c>
      <c r="D41">
        <f t="shared" si="0"/>
        <v>0.76079642555851645</v>
      </c>
      <c r="G41">
        <v>40.5</v>
      </c>
      <c r="H41">
        <f t="shared" si="1"/>
        <v>0.75813983220497771</v>
      </c>
      <c r="I41">
        <f t="shared" si="2"/>
        <v>0.76357845812606062</v>
      </c>
      <c r="J41">
        <f t="shared" si="3"/>
        <v>0.75861613454095123</v>
      </c>
    </row>
    <row r="42" spans="1:10" x14ac:dyDescent="0.25">
      <c r="A42">
        <v>40</v>
      </c>
      <c r="B42">
        <v>0.754</v>
      </c>
      <c r="C42">
        <v>0.745</v>
      </c>
      <c r="D42">
        <f t="shared" si="0"/>
        <v>0.74863296909748789</v>
      </c>
      <c r="G42">
        <v>40</v>
      </c>
      <c r="H42">
        <f t="shared" si="1"/>
        <v>0.74586502526627108</v>
      </c>
      <c r="I42">
        <f t="shared" si="2"/>
        <v>0.75153222071304182</v>
      </c>
      <c r="J42">
        <f t="shared" si="3"/>
        <v>0.7463612496919817</v>
      </c>
    </row>
    <row r="43" spans="1:10" x14ac:dyDescent="0.25">
      <c r="A43">
        <v>39.5</v>
      </c>
      <c r="B43">
        <v>0.74249999999999994</v>
      </c>
      <c r="C43">
        <v>0.73249999999999993</v>
      </c>
      <c r="D43">
        <f t="shared" si="0"/>
        <v>0.73651464734037719</v>
      </c>
      <c r="G43">
        <v>39.5</v>
      </c>
      <c r="H43">
        <f t="shared" si="1"/>
        <v>0.73363830357142912</v>
      </c>
      <c r="I43">
        <f t="shared" si="2"/>
        <v>0.73952808410904047</v>
      </c>
      <c r="J43">
        <f t="shared" si="3"/>
        <v>0.73415391724512014</v>
      </c>
    </row>
    <row r="44" spans="1:10" x14ac:dyDescent="0.25">
      <c r="A44">
        <v>39</v>
      </c>
      <c r="B44">
        <v>0.73099999999999998</v>
      </c>
      <c r="C44">
        <v>0.72</v>
      </c>
      <c r="D44">
        <f t="shared" si="0"/>
        <v>0.72444186096699259</v>
      </c>
      <c r="G44">
        <v>39</v>
      </c>
      <c r="H44">
        <f t="shared" si="1"/>
        <v>0.72146008386415994</v>
      </c>
      <c r="I44">
        <f t="shared" si="2"/>
        <v>0.72756643131695953</v>
      </c>
      <c r="J44">
        <f t="shared" si="3"/>
        <v>0.72199455112444566</v>
      </c>
    </row>
    <row r="45" spans="1:10" x14ac:dyDescent="0.25">
      <c r="A45">
        <v>38.5</v>
      </c>
      <c r="B45">
        <v>0.71899999999999997</v>
      </c>
      <c r="C45">
        <v>0.70799999999999996</v>
      </c>
      <c r="D45">
        <f t="shared" si="0"/>
        <v>0.71241501938735352</v>
      </c>
      <c r="G45">
        <v>38.5</v>
      </c>
      <c r="H45">
        <f t="shared" si="1"/>
        <v>0.70933079187890669</v>
      </c>
      <c r="I45">
        <f t="shared" si="2"/>
        <v>0.71564765377059381</v>
      </c>
      <c r="J45">
        <f t="shared" si="3"/>
        <v>0.70988357419989867</v>
      </c>
    </row>
    <row r="46" spans="1:10" x14ac:dyDescent="0.25">
      <c r="A46">
        <v>38</v>
      </c>
      <c r="B46">
        <v>0.70699999999999996</v>
      </c>
      <c r="C46">
        <v>0.69599999999999995</v>
      </c>
      <c r="D46">
        <f t="shared" si="0"/>
        <v>0.70043454104755443</v>
      </c>
      <c r="G46">
        <v>38</v>
      </c>
      <c r="H46">
        <f t="shared" si="1"/>
        <v>0.69725086265386993</v>
      </c>
      <c r="I46">
        <f t="shared" si="2"/>
        <v>0.70377215163193363</v>
      </c>
      <c r="J46">
        <f t="shared" si="3"/>
        <v>0.69782141859909352</v>
      </c>
    </row>
    <row r="47" spans="1:10" x14ac:dyDescent="0.25">
      <c r="A47">
        <v>37.5</v>
      </c>
      <c r="B47">
        <v>0.69550000000000001</v>
      </c>
      <c r="C47">
        <v>0.68399999999999994</v>
      </c>
      <c r="D47">
        <f t="shared" si="0"/>
        <v>0.68850085375050363</v>
      </c>
      <c r="G47">
        <v>37.5</v>
      </c>
      <c r="H47">
        <f t="shared" si="1"/>
        <v>0.68522074085918494</v>
      </c>
      <c r="I47">
        <f t="shared" si="2"/>
        <v>0.69194033410299671</v>
      </c>
      <c r="J47">
        <f t="shared" si="3"/>
        <v>0.6858085260342377</v>
      </c>
    </row>
    <row r="48" spans="1:10" x14ac:dyDescent="0.25">
      <c r="A48">
        <v>37</v>
      </c>
      <c r="B48">
        <v>0.68400000000000005</v>
      </c>
      <c r="C48">
        <v>0.67200000000000004</v>
      </c>
      <c r="D48">
        <f t="shared" si="0"/>
        <v>0.67661439499246689</v>
      </c>
      <c r="G48">
        <v>37</v>
      </c>
      <c r="H48">
        <f t="shared" si="1"/>
        <v>0.6732408811411944</v>
      </c>
      <c r="I48">
        <f t="shared" si="2"/>
        <v>0.68015261975309882</v>
      </c>
      <c r="J48">
        <f t="shared" si="3"/>
        <v>0.67384534814510055</v>
      </c>
    </row>
    <row r="49" spans="1:10" x14ac:dyDescent="0.25">
      <c r="A49">
        <v>36.5</v>
      </c>
      <c r="B49">
        <v>0.67200000000000004</v>
      </c>
      <c r="C49">
        <v>0.66</v>
      </c>
      <c r="D49">
        <f t="shared" si="0"/>
        <v>0.66477561231642013</v>
      </c>
      <c r="G49">
        <v>36.5</v>
      </c>
      <c r="H49">
        <f t="shared" si="1"/>
        <v>0.66131174848383767</v>
      </c>
      <c r="I49">
        <f t="shared" si="2"/>
        <v>0.6684094368625495</v>
      </c>
      <c r="J49">
        <f t="shared" si="3"/>
        <v>0.66193234685904589</v>
      </c>
    </row>
    <row r="50" spans="1:10" x14ac:dyDescent="0.25">
      <c r="A50">
        <v>36</v>
      </c>
      <c r="B50">
        <v>0.66</v>
      </c>
      <c r="C50">
        <v>0.64800000000000002</v>
      </c>
      <c r="D50">
        <f t="shared" si="0"/>
        <v>0.6529849636832894</v>
      </c>
      <c r="G50">
        <v>36</v>
      </c>
      <c r="H50">
        <f t="shared" si="1"/>
        <v>0.64943381858825022</v>
      </c>
      <c r="I50">
        <f t="shared" si="2"/>
        <v>0.65671122378382907</v>
      </c>
      <c r="J50">
        <f t="shared" si="3"/>
        <v>0.65006999476922278</v>
      </c>
    </row>
    <row r="51" spans="1:10" x14ac:dyDescent="0.25">
      <c r="A51">
        <v>35.5</v>
      </c>
      <c r="B51">
        <v>0.64850000000000008</v>
      </c>
      <c r="C51">
        <v>0.63650000000000007</v>
      </c>
      <c r="D51">
        <f t="shared" si="0"/>
        <v>0.64124291786224652</v>
      </c>
      <c r="G51">
        <v>35.5</v>
      </c>
      <c r="H51">
        <f t="shared" si="1"/>
        <v>0.63760757827175929</v>
      </c>
      <c r="I51">
        <f t="shared" si="2"/>
        <v>0.64505842932139457</v>
      </c>
      <c r="J51">
        <f t="shared" si="3"/>
        <v>0.63825877553209487</v>
      </c>
    </row>
    <row r="52" spans="1:10" x14ac:dyDescent="0.25">
      <c r="A52">
        <v>35</v>
      </c>
      <c r="B52">
        <v>0.63700000000000001</v>
      </c>
      <c r="C52">
        <v>0.625</v>
      </c>
      <c r="D52">
        <f t="shared" si="0"/>
        <v>0.62954995484131993</v>
      </c>
      <c r="G52">
        <v>35</v>
      </c>
      <c r="H52">
        <f t="shared" si="1"/>
        <v>0.62583352588754904</v>
      </c>
      <c r="I52">
        <f t="shared" si="2"/>
        <v>0.6334515131313484</v>
      </c>
      <c r="J52">
        <f t="shared" si="3"/>
        <v>0.62649918428558304</v>
      </c>
    </row>
    <row r="53" spans="1:10" x14ac:dyDescent="0.25">
      <c r="A53">
        <v>34.5</v>
      </c>
      <c r="B53">
        <v>0.62549999999999994</v>
      </c>
      <c r="C53">
        <v>0.61299999999999999</v>
      </c>
      <c r="D53">
        <f t="shared" si="0"/>
        <v>0.61790656625968066</v>
      </c>
      <c r="G53">
        <v>34.5</v>
      </c>
      <c r="H53">
        <f t="shared" si="1"/>
        <v>0.61411217176638089</v>
      </c>
      <c r="I53">
        <f t="shared" si="2"/>
        <v>0.62189094614230755</v>
      </c>
      <c r="J53">
        <f t="shared" si="3"/>
        <v>0.61479172808919869</v>
      </c>
    </row>
    <row r="54" spans="1:10" x14ac:dyDescent="0.25">
      <c r="A54">
        <v>34</v>
      </c>
      <c r="B54">
        <v>0.61399999999999999</v>
      </c>
      <c r="C54">
        <v>0.60099999999999998</v>
      </c>
      <c r="D54">
        <f t="shared" si="0"/>
        <v>0.60631325586308138</v>
      </c>
      <c r="G54">
        <v>34</v>
      </c>
      <c r="H54">
        <f t="shared" si="1"/>
        <v>0.60244403868185992</v>
      </c>
      <c r="I54">
        <f t="shared" si="2"/>
        <v>0.61037721099892106</v>
      </c>
      <c r="J54">
        <f t="shared" si="3"/>
        <v>0.6031369263876597</v>
      </c>
    </row>
    <row r="55" spans="1:10" x14ac:dyDescent="0.25">
      <c r="A55">
        <v>33.5</v>
      </c>
      <c r="B55">
        <v>0.60299999999999998</v>
      </c>
      <c r="C55">
        <v>0.58949999999999991</v>
      </c>
      <c r="D55">
        <f t="shared" si="0"/>
        <v>0.59477053998404306</v>
      </c>
      <c r="G55">
        <v>33.5</v>
      </c>
      <c r="H55">
        <f t="shared" si="1"/>
        <v>0.59082966234086876</v>
      </c>
      <c r="I55">
        <f t="shared" si="2"/>
        <v>0.59891080252960438</v>
      </c>
      <c r="J55">
        <f t="shared" si="3"/>
        <v>0.5915353114996047</v>
      </c>
    </row>
    <row r="56" spans="1:10" x14ac:dyDescent="0.25">
      <c r="A56">
        <v>33</v>
      </c>
      <c r="B56">
        <v>0.59199999999999997</v>
      </c>
      <c r="C56">
        <v>0.57799999999999996</v>
      </c>
      <c r="D56">
        <f t="shared" si="0"/>
        <v>0.58327894804852576</v>
      </c>
      <c r="G56">
        <v>33</v>
      </c>
      <c r="H56">
        <f t="shared" si="1"/>
        <v>0.57926959190092486</v>
      </c>
      <c r="I56">
        <f t="shared" si="2"/>
        <v>0.58749222824019409</v>
      </c>
      <c r="J56">
        <f t="shared" si="3"/>
        <v>0.57998742913315904</v>
      </c>
    </row>
    <row r="57" spans="1:10" x14ac:dyDescent="0.25">
      <c r="A57">
        <v>32.5</v>
      </c>
      <c r="B57">
        <v>0.58050000000000002</v>
      </c>
      <c r="C57">
        <v>0.5665</v>
      </c>
      <c r="D57">
        <f t="shared" si="0"/>
        <v>0.57183902311096468</v>
      </c>
      <c r="G57">
        <v>32.5</v>
      </c>
      <c r="H57">
        <f t="shared" si="1"/>
        <v>0.5677643905163684</v>
      </c>
      <c r="I57">
        <f t="shared" si="2"/>
        <v>0.57612200883537268</v>
      </c>
      <c r="J57">
        <f t="shared" si="3"/>
        <v>0.56849383893025485</v>
      </c>
    </row>
    <row r="58" spans="1:10" x14ac:dyDescent="0.25">
      <c r="A58">
        <v>32</v>
      </c>
      <c r="B58">
        <v>0.56899999999999995</v>
      </c>
      <c r="C58">
        <v>0.55500000000000005</v>
      </c>
      <c r="D58">
        <f t="shared" si="0"/>
        <v>0.56045132241972029</v>
      </c>
      <c r="G58">
        <v>32</v>
      </c>
      <c r="H58">
        <f t="shared" si="1"/>
        <v>0.55631463591545516</v>
      </c>
      <c r="I58">
        <f t="shared" si="2"/>
        <v>0.56480067876987616</v>
      </c>
      <c r="J58">
        <f t="shared" si="3"/>
        <v>0.55705511504177652</v>
      </c>
    </row>
    <row r="59" spans="1:10" x14ac:dyDescent="0.25">
      <c r="A59">
        <v>31.5</v>
      </c>
      <c r="B59">
        <v>0.55800000000000005</v>
      </c>
      <c r="C59">
        <v>0.54350000000000009</v>
      </c>
      <c r="D59">
        <f t="shared" si="0"/>
        <v>0.54911641801517241</v>
      </c>
      <c r="G59">
        <v>31.5</v>
      </c>
      <c r="H59">
        <f t="shared" si="1"/>
        <v>0.54492092101061174</v>
      </c>
      <c r="I59">
        <f t="shared" si="2"/>
        <v>0.55352878683167694</v>
      </c>
      <c r="J59">
        <f t="shared" si="3"/>
        <v>0.54567184673578428</v>
      </c>
    </row>
    <row r="60" spans="1:10" x14ac:dyDescent="0.25">
      <c r="A60">
        <v>31</v>
      </c>
      <c r="B60">
        <v>0.54700000000000004</v>
      </c>
      <c r="C60">
        <v>0.53200000000000003</v>
      </c>
      <c r="D60">
        <f t="shared" si="0"/>
        <v>0.53783489736289114</v>
      </c>
      <c r="G60">
        <v>31</v>
      </c>
      <c r="H60">
        <f t="shared" si="1"/>
        <v>0.53358385454431545</v>
      </c>
      <c r="I60">
        <f t="shared" si="2"/>
        <v>0.54230689675953248</v>
      </c>
      <c r="J60">
        <f t="shared" si="3"/>
        <v>0.53434463904127216</v>
      </c>
    </row>
    <row r="61" spans="1:10" x14ac:dyDescent="0.25">
      <c r="A61">
        <v>30.5</v>
      </c>
      <c r="B61">
        <v>0.53550000000000009</v>
      </c>
      <c r="C61">
        <v>0.52100000000000002</v>
      </c>
      <c r="D61">
        <f t="shared" si="0"/>
        <v>0.52660736402453701</v>
      </c>
      <c r="G61">
        <v>30.5</v>
      </c>
      <c r="H61">
        <f t="shared" si="1"/>
        <v>0.52230406177328337</v>
      </c>
      <c r="I61">
        <f t="shared" si="2"/>
        <v>0.53113558789751081</v>
      </c>
      <c r="J61">
        <f t="shared" si="3"/>
        <v>0.52307411343014287</v>
      </c>
    </row>
    <row r="62" spans="1:10" x14ac:dyDescent="0.25">
      <c r="A62">
        <v>30</v>
      </c>
      <c r="B62">
        <v>0.52400000000000002</v>
      </c>
      <c r="C62">
        <v>0.51</v>
      </c>
      <c r="D62">
        <f t="shared" si="0"/>
        <v>0.51543443836939473</v>
      </c>
      <c r="G62">
        <v>30</v>
      </c>
      <c r="H62">
        <f t="shared" si="1"/>
        <v>0.51108218519390891</v>
      </c>
      <c r="I62">
        <f t="shared" si="2"/>
        <v>0.52001545588934917</v>
      </c>
      <c r="J62">
        <f t="shared" si="3"/>
        <v>0.51186090854032951</v>
      </c>
    </row>
    <row r="63" spans="1:10" x14ac:dyDescent="0.25">
      <c r="A63">
        <v>29.5</v>
      </c>
      <c r="B63">
        <v>0.51350000000000007</v>
      </c>
      <c r="C63">
        <v>0.4985</v>
      </c>
      <c r="D63">
        <f t="shared" si="0"/>
        <v>0.50431675832971845</v>
      </c>
      <c r="G63">
        <v>29.5</v>
      </c>
      <c r="H63">
        <f t="shared" si="1"/>
        <v>0.49991888531215856</v>
      </c>
      <c r="I63">
        <f t="shared" si="2"/>
        <v>0.50894711341577092</v>
      </c>
      <c r="J63">
        <f t="shared" si="3"/>
        <v>0.50070568094327306</v>
      </c>
    </row>
    <row r="64" spans="1:10" x14ac:dyDescent="0.25">
      <c r="A64">
        <v>29</v>
      </c>
      <c r="B64">
        <v>0.503</v>
      </c>
      <c r="C64">
        <v>0.48699999999999999</v>
      </c>
      <c r="D64">
        <f t="shared" si="0"/>
        <v>0.49325498020337072</v>
      </c>
      <c r="G64">
        <v>29</v>
      </c>
      <c r="H64">
        <f t="shared" si="1"/>
        <v>0.48881484146145143</v>
      </c>
      <c r="I64">
        <f t="shared" si="2"/>
        <v>0.49793119097819227</v>
      </c>
      <c r="J64">
        <f t="shared" si="3"/>
        <v>0.48960910595927182</v>
      </c>
    </row>
    <row r="65" spans="1:10" x14ac:dyDescent="0.25">
      <c r="A65">
        <v>28.5</v>
      </c>
      <c r="B65">
        <v>0.49199999999999999</v>
      </c>
      <c r="C65">
        <v>0.47599999999999998</v>
      </c>
      <c r="D65">
        <f t="shared" si="0"/>
        <v>0.4822497795075833</v>
      </c>
      <c r="G65">
        <v>28.5</v>
      </c>
      <c r="H65">
        <f t="shared" si="1"/>
        <v>0.4777707526723905</v>
      </c>
      <c r="I65">
        <f t="shared" si="2"/>
        <v>0.48696833773258497</v>
      </c>
      <c r="J65">
        <f t="shared" si="3"/>
        <v>0.47857187852456501</v>
      </c>
    </row>
    <row r="66" spans="1:10" x14ac:dyDescent="0.25">
      <c r="A66">
        <v>28</v>
      </c>
      <c r="B66">
        <v>0.48099999999999998</v>
      </c>
      <c r="C66">
        <v>0.46500000000000002</v>
      </c>
      <c r="D66">
        <f t="shared" si="0"/>
        <v>0.47130185188804685</v>
      </c>
      <c r="G66">
        <v>28</v>
      </c>
      <c r="H66">
        <f t="shared" si="1"/>
        <v>0.46678733859859634</v>
      </c>
      <c r="I66">
        <f t="shared" si="2"/>
        <v>0.47605922237763892</v>
      </c>
      <c r="J66">
        <f t="shared" si="3"/>
        <v>0.46759471411439496</v>
      </c>
    </row>
    <row r="67" spans="1:10" x14ac:dyDescent="0.25">
      <c r="A67">
        <v>27.5</v>
      </c>
      <c r="B67">
        <v>0.47</v>
      </c>
      <c r="C67">
        <v>0.45400000000000001</v>
      </c>
      <c r="D67">
        <f t="shared" ref="D67:D92" si="4">($A67/50)^1.2974</f>
        <v>0.46041191408796456</v>
      </c>
      <c r="G67">
        <v>27.5</v>
      </c>
      <c r="H67">
        <f t="shared" ref="H67:H92" si="5">($G67/50)^1.314</f>
        <v>0.45586534050332683</v>
      </c>
      <c r="I67">
        <f t="shared" ref="I67:I92" si="6">($G67/50)^1.2800782</f>
        <v>0.46520453410179236</v>
      </c>
      <c r="J67">
        <f t="shared" ref="J67:J92" si="7">($G67/50)^1.3110195</f>
        <v>0.456678349726724</v>
      </c>
    </row>
    <row r="68" spans="1:10" x14ac:dyDescent="0.25">
      <c r="A68">
        <v>27</v>
      </c>
      <c r="B68">
        <v>0.45900000000000002</v>
      </c>
      <c r="C68">
        <v>0.443</v>
      </c>
      <c r="D68">
        <f t="shared" si="4"/>
        <v>0.44958070498218633</v>
      </c>
      <c r="G68">
        <v>27</v>
      </c>
      <c r="H68">
        <f t="shared" si="5"/>
        <v>0.44500552231205043</v>
      </c>
      <c r="I68">
        <f t="shared" si="6"/>
        <v>0.45440498359417053</v>
      </c>
      <c r="J68">
        <f t="shared" si="7"/>
        <v>0.44582354493176535</v>
      </c>
    </row>
    <row r="69" spans="1:10" x14ac:dyDescent="0.25">
      <c r="A69">
        <v>26.5</v>
      </c>
      <c r="B69">
        <v>0.44850000000000001</v>
      </c>
      <c r="C69">
        <v>0.4325</v>
      </c>
      <c r="D69">
        <f t="shared" si="4"/>
        <v>0.43880898668207519</v>
      </c>
      <c r="G69">
        <v>26.5</v>
      </c>
      <c r="H69">
        <f t="shared" si="5"/>
        <v>0.4342086717366786</v>
      </c>
      <c r="I69">
        <f t="shared" si="6"/>
        <v>0.4436613041250046</v>
      </c>
      <c r="J69">
        <f t="shared" si="7"/>
        <v>0.4350310829930264</v>
      </c>
    </row>
    <row r="70" spans="1:10" x14ac:dyDescent="0.25">
      <c r="A70">
        <v>26</v>
      </c>
      <c r="B70">
        <v>0.438</v>
      </c>
      <c r="C70">
        <v>0.42199999999999999</v>
      </c>
      <c r="D70">
        <f t="shared" si="4"/>
        <v>0.42809754571736852</v>
      </c>
      <c r="G70">
        <v>26</v>
      </c>
      <c r="H70">
        <f t="shared" si="5"/>
        <v>0.42347560147778013</v>
      </c>
      <c r="I70">
        <f t="shared" si="6"/>
        <v>0.43297425270170636</v>
      </c>
      <c r="J70">
        <f t="shared" si="7"/>
        <v>0.42430177206617714</v>
      </c>
    </row>
    <row r="71" spans="1:10" x14ac:dyDescent="0.25">
      <c r="A71">
        <v>25.5</v>
      </c>
      <c r="B71">
        <v>0.42749999999999999</v>
      </c>
      <c r="C71">
        <v>0.41149999999999998</v>
      </c>
      <c r="D71">
        <f t="shared" si="4"/>
        <v>0.41744719430197902</v>
      </c>
      <c r="G71">
        <v>25.5</v>
      </c>
      <c r="H71">
        <f t="shared" si="5"/>
        <v>0.41280715051178352</v>
      </c>
      <c r="I71">
        <f t="shared" si="6"/>
        <v>0.42234461130744871</v>
      </c>
      <c r="J71">
        <f t="shared" si="7"/>
        <v>0.41363644648274134</v>
      </c>
    </row>
    <row r="72" spans="1:10" x14ac:dyDescent="0.25">
      <c r="A72">
        <v>25</v>
      </c>
      <c r="B72">
        <v>0.41699999999999998</v>
      </c>
      <c r="C72">
        <v>0.40100000000000002</v>
      </c>
      <c r="D72">
        <f t="shared" si="4"/>
        <v>0.40685877169145646</v>
      </c>
      <c r="G72">
        <v>25</v>
      </c>
      <c r="H72">
        <f t="shared" si="5"/>
        <v>0.40220418547095788</v>
      </c>
      <c r="I72">
        <f t="shared" si="6"/>
        <v>0.41177318822987113</v>
      </c>
      <c r="J72">
        <f t="shared" si="7"/>
        <v>0.40303596812639092</v>
      </c>
    </row>
    <row r="73" spans="1:10" x14ac:dyDescent="0.25">
      <c r="A73">
        <v>24.5</v>
      </c>
      <c r="B73">
        <v>0.40649999999999997</v>
      </c>
      <c r="C73">
        <v>0.39050000000000001</v>
      </c>
      <c r="D73">
        <f t="shared" si="4"/>
        <v>0.39633314564070804</v>
      </c>
      <c r="G73">
        <v>24.5</v>
      </c>
      <c r="H73">
        <f t="shared" si="5"/>
        <v>0.39166760212484159</v>
      </c>
      <c r="I73">
        <f t="shared" si="6"/>
        <v>0.40126081948839493</v>
      </c>
      <c r="J73">
        <f t="shared" si="7"/>
        <v>0.39250122791050107</v>
      </c>
    </row>
    <row r="74" spans="1:10" x14ac:dyDescent="0.25">
      <c r="A74">
        <v>24</v>
      </c>
      <c r="B74">
        <v>0.39600000000000002</v>
      </c>
      <c r="C74">
        <v>0.38</v>
      </c>
      <c r="D74">
        <f t="shared" si="4"/>
        <v>0.38587121397157609</v>
      </c>
      <c r="G74">
        <v>24</v>
      </c>
      <c r="H74">
        <f t="shared" si="5"/>
        <v>0.38119832697279593</v>
      </c>
      <c r="I74">
        <f t="shared" si="6"/>
        <v>0.3908083703696274</v>
      </c>
      <c r="J74">
        <f t="shared" si="7"/>
        <v>0.38203314736663346</v>
      </c>
    </row>
    <row r="75" spans="1:10" x14ac:dyDescent="0.25">
      <c r="A75">
        <v>23.5</v>
      </c>
      <c r="B75">
        <v>0.38550000000000001</v>
      </c>
      <c r="C75">
        <v>0.3695</v>
      </c>
      <c r="D75">
        <f t="shared" si="4"/>
        <v>0.37547390626100569</v>
      </c>
      <c r="G75">
        <v>23.5</v>
      </c>
      <c r="H75">
        <f t="shared" si="5"/>
        <v>0.37079731895849954</v>
      </c>
      <c r="I75">
        <f t="shared" si="6"/>
        <v>0.38041673708145429</v>
      </c>
      <c r="J75">
        <f t="shared" si="7"/>
        <v>0.37163268035475089</v>
      </c>
    </row>
    <row r="76" spans="1:10" x14ac:dyDescent="0.25">
      <c r="A76">
        <v>23</v>
      </c>
      <c r="B76">
        <v>0.375</v>
      </c>
      <c r="C76">
        <v>0.35899999999999999</v>
      </c>
      <c r="D76">
        <f t="shared" si="4"/>
        <v>0.36514218566183643</v>
      </c>
      <c r="G76">
        <v>23</v>
      </c>
      <c r="H76">
        <f t="shared" si="5"/>
        <v>0.36046557131850915</v>
      </c>
      <c r="I76">
        <f t="shared" si="6"/>
        <v>0.37008684853771129</v>
      </c>
      <c r="J76">
        <f t="shared" si="7"/>
        <v>0.36130081490727489</v>
      </c>
    </row>
    <row r="77" spans="1:10" x14ac:dyDescent="0.25">
      <c r="A77">
        <v>22.5</v>
      </c>
      <c r="B77">
        <v>0.36499999999999999</v>
      </c>
      <c r="C77">
        <v>0.34850000000000003</v>
      </c>
      <c r="D77">
        <f t="shared" si="4"/>
        <v>0.35487705086973959</v>
      </c>
      <c r="G77">
        <v>22.5</v>
      </c>
      <c r="H77">
        <f t="shared" si="5"/>
        <v>0.35020411357850145</v>
      </c>
      <c r="I77">
        <f t="shared" si="6"/>
        <v>0.3598196682867984</v>
      </c>
      <c r="J77">
        <f t="shared" si="7"/>
        <v>0.35103857522058912</v>
      </c>
    </row>
    <row r="78" spans="1:10" x14ac:dyDescent="0.25">
      <c r="A78">
        <v>22</v>
      </c>
      <c r="B78">
        <v>0.35499999999999998</v>
      </c>
      <c r="C78">
        <v>0.33800000000000002</v>
      </c>
      <c r="D78">
        <f t="shared" si="4"/>
        <v>0.34467953825153036</v>
      </c>
      <c r="G78">
        <v>22</v>
      </c>
      <c r="H78">
        <f t="shared" si="5"/>
        <v>0.34001401371253109</v>
      </c>
      <c r="I78">
        <f t="shared" si="6"/>
        <v>0.34961619659929594</v>
      </c>
      <c r="J78">
        <f t="shared" si="7"/>
        <v>0.34084702380930948</v>
      </c>
    </row>
    <row r="79" spans="1:10" x14ac:dyDescent="0.25">
      <c r="A79">
        <v>21.5</v>
      </c>
      <c r="B79">
        <v>0.34450000000000003</v>
      </c>
      <c r="C79">
        <v>0.32800000000000001</v>
      </c>
      <c r="D79">
        <f t="shared" si="4"/>
        <v>0.33455072415205317</v>
      </c>
      <c r="G79">
        <v>21.5</v>
      </c>
      <c r="H79">
        <f t="shared" si="5"/>
        <v>0.32989638048261272</v>
      </c>
      <c r="I79">
        <f t="shared" si="6"/>
        <v>0.33947747273159301</v>
      </c>
      <c r="J79">
        <f t="shared" si="7"/>
        <v>0.33072726384061174</v>
      </c>
    </row>
    <row r="80" spans="1:10" x14ac:dyDescent="0.25">
      <c r="A80">
        <v>21</v>
      </c>
      <c r="B80">
        <v>0.33400000000000002</v>
      </c>
      <c r="C80">
        <v>0.318</v>
      </c>
      <c r="D80">
        <f t="shared" si="4"/>
        <v>0.32449172739911358</v>
      </c>
      <c r="G80">
        <v>21</v>
      </c>
      <c r="H80">
        <f t="shared" si="5"/>
        <v>0.31985236597821737</v>
      </c>
      <c r="I80">
        <f t="shared" si="6"/>
        <v>0.32940457738479628</v>
      </c>
      <c r="J80">
        <f t="shared" si="7"/>
        <v>0.32068044166819393</v>
      </c>
    </row>
    <row r="81" spans="1:10" x14ac:dyDescent="0.25">
      <c r="A81">
        <v>20.5</v>
      </c>
      <c r="B81">
        <v>0.32400000000000001</v>
      </c>
      <c r="C81">
        <v>0.308</v>
      </c>
      <c r="D81">
        <f t="shared" si="4"/>
        <v>0.31450371202856597</v>
      </c>
      <c r="G81">
        <v>20.5</v>
      </c>
      <c r="H81">
        <f t="shared" si="5"/>
        <v>0.30988316837791841</v>
      </c>
      <c r="I81">
        <f t="shared" si="6"/>
        <v>0.31939863538080537</v>
      </c>
      <c r="J81">
        <f t="shared" si="7"/>
        <v>0.31070774958809039</v>
      </c>
    </row>
    <row r="82" spans="1:10" x14ac:dyDescent="0.25">
      <c r="A82">
        <v>20</v>
      </c>
      <c r="B82">
        <v>0.314</v>
      </c>
      <c r="C82">
        <v>0.29799999999999999</v>
      </c>
      <c r="D82">
        <f t="shared" si="4"/>
        <v>0.30458789025473204</v>
      </c>
      <c r="G82">
        <v>20</v>
      </c>
      <c r="H82">
        <f t="shared" si="5"/>
        <v>0.29999003495849597</v>
      </c>
      <c r="I82">
        <f t="shared" si="6"/>
        <v>0.30946081858048441</v>
      </c>
      <c r="J82">
        <f t="shared" si="7"/>
        <v>0.30081042884163084</v>
      </c>
    </row>
    <row r="83" spans="1:10" x14ac:dyDescent="0.25">
      <c r="A83">
        <v>19.5</v>
      </c>
      <c r="B83">
        <v>0.30449999999999999</v>
      </c>
      <c r="C83">
        <v>0.28849999999999998</v>
      </c>
      <c r="D83">
        <f t="shared" si="4"/>
        <v>0.29474552571490342</v>
      </c>
      <c r="G83">
        <v>19.5</v>
      </c>
      <c r="H83">
        <f t="shared" si="5"/>
        <v>0.29017426538039337</v>
      </c>
      <c r="I83">
        <f t="shared" si="6"/>
        <v>0.29959234907241394</v>
      </c>
      <c r="J83">
        <f t="shared" si="7"/>
        <v>0.29098977289441996</v>
      </c>
    </row>
    <row r="84" spans="1:10" x14ac:dyDescent="0.25">
      <c r="A84">
        <v>19</v>
      </c>
      <c r="B84">
        <v>0.29499999999999998</v>
      </c>
      <c r="C84">
        <v>0.27900000000000003</v>
      </c>
      <c r="D84">
        <f t="shared" si="4"/>
        <v>0.28497793702087698</v>
      </c>
      <c r="G84">
        <v>19</v>
      </c>
      <c r="H84">
        <f t="shared" si="5"/>
        <v>0.2804372152826225</v>
      </c>
      <c r="I84">
        <f t="shared" si="6"/>
        <v>0.28979450266487761</v>
      </c>
      <c r="J84">
        <f t="shared" si="7"/>
        <v>0.28124713102441712</v>
      </c>
    </row>
    <row r="85" spans="1:10" x14ac:dyDescent="0.25">
      <c r="A85">
        <v>18.5</v>
      </c>
      <c r="B85">
        <v>0.28500000000000003</v>
      </c>
      <c r="C85">
        <v>0.26950000000000002</v>
      </c>
      <c r="D85">
        <f t="shared" si="4"/>
        <v>0.27528650165539298</v>
      </c>
      <c r="G85">
        <v>18.5</v>
      </c>
      <c r="H85">
        <f t="shared" si="5"/>
        <v>0.27078030022514404</v>
      </c>
      <c r="I85">
        <f t="shared" si="6"/>
        <v>0.2800686127186327</v>
      </c>
      <c r="J85">
        <f t="shared" si="7"/>
        <v>0.27158391225712553</v>
      </c>
    </row>
    <row r="86" spans="1:10" x14ac:dyDescent="0.25">
      <c r="A86">
        <v>18</v>
      </c>
      <c r="B86">
        <v>0.27500000000000002</v>
      </c>
      <c r="C86">
        <v>0.26</v>
      </c>
      <c r="D86">
        <f t="shared" si="4"/>
        <v>0.26567266025717334</v>
      </c>
      <c r="G86">
        <v>18</v>
      </c>
      <c r="H86">
        <f t="shared" si="5"/>
        <v>0.26120500002258101</v>
      </c>
      <c r="I86">
        <f t="shared" si="6"/>
        <v>0.27041607436380766</v>
      </c>
      <c r="J86">
        <f t="shared" si="7"/>
        <v>0.2620015896917316</v>
      </c>
    </row>
    <row r="87" spans="1:10" x14ac:dyDescent="0.25">
      <c r="A87">
        <v>17.5</v>
      </c>
      <c r="B87">
        <v>0.26550000000000001</v>
      </c>
      <c r="C87">
        <v>0.2505</v>
      </c>
      <c r="D87">
        <f t="shared" si="4"/>
        <v>0.25613792134515129</v>
      </c>
      <c r="G87">
        <v>17.5</v>
      </c>
      <c r="H87">
        <f t="shared" si="5"/>
        <v>0.25171286352001926</v>
      </c>
      <c r="I87">
        <f t="shared" si="6"/>
        <v>0.26083834915113141</v>
      </c>
      <c r="J87">
        <f t="shared" si="7"/>
        <v>0.25250170526893412</v>
      </c>
    </row>
    <row r="88" spans="1:10" x14ac:dyDescent="0.25">
      <c r="A88">
        <v>17</v>
      </c>
      <c r="B88">
        <v>0.25600000000000001</v>
      </c>
      <c r="C88">
        <v>0.24099999999999999</v>
      </c>
      <c r="D88">
        <f t="shared" si="4"/>
        <v>0.2466838665407011</v>
      </c>
      <c r="G88">
        <v>17</v>
      </c>
      <c r="H88">
        <f t="shared" si="5"/>
        <v>0.24230551386987173</v>
      </c>
      <c r="I88">
        <f t="shared" si="6"/>
        <v>0.25133697019588258</v>
      </c>
      <c r="J88">
        <f t="shared" si="7"/>
        <v>0.24308587503942627</v>
      </c>
    </row>
    <row r="89" spans="1:10" x14ac:dyDescent="0.25">
      <c r="A89">
        <v>16.5</v>
      </c>
      <c r="B89">
        <v>0.2465</v>
      </c>
      <c r="C89">
        <v>0.23149999999999998</v>
      </c>
      <c r="D89">
        <f t="shared" si="4"/>
        <v>0.23731215635650804</v>
      </c>
      <c r="G89">
        <v>16.5</v>
      </c>
      <c r="H89">
        <f t="shared" si="5"/>
        <v>0.23298465437860563</v>
      </c>
      <c r="I89">
        <f t="shared" si="6"/>
        <v>0.24191354788273581</v>
      </c>
      <c r="J89">
        <f t="shared" si="7"/>
        <v>0.23375579500181926</v>
      </c>
    </row>
    <row r="90" spans="1:10" x14ac:dyDescent="0.25">
      <c r="A90">
        <v>16</v>
      </c>
      <c r="B90">
        <v>0.23699999999999999</v>
      </c>
      <c r="C90">
        <v>0.222</v>
      </c>
      <c r="D90">
        <f t="shared" si="4"/>
        <v>0.2280245366325398</v>
      </c>
      <c r="G90">
        <v>16</v>
      </c>
      <c r="H90">
        <f t="shared" si="5"/>
        <v>0.22375207500394809</v>
      </c>
      <c r="I90">
        <f t="shared" si="6"/>
        <v>0.23256977621146718</v>
      </c>
      <c r="J90">
        <f t="shared" si="7"/>
        <v>0.22451324759062044</v>
      </c>
    </row>
    <row r="91" spans="1:10" x14ac:dyDescent="0.25">
      <c r="A91">
        <v>15.5</v>
      </c>
      <c r="B91">
        <v>0.22799999999999998</v>
      </c>
      <c r="C91">
        <v>0.21299999999999999</v>
      </c>
      <c r="D91">
        <f t="shared" si="4"/>
        <v>0.21882284571386645</v>
      </c>
      <c r="G91">
        <v>15.5</v>
      </c>
      <c r="H91">
        <f t="shared" si="5"/>
        <v>0.21460965959745046</v>
      </c>
      <c r="I91">
        <f t="shared" si="6"/>
        <v>0.22330743987772025</v>
      </c>
      <c r="J91">
        <f t="shared" si="7"/>
        <v>0.215360108909146</v>
      </c>
    </row>
    <row r="92" spans="1:10" x14ac:dyDescent="0.25">
      <c r="A92">
        <v>15</v>
      </c>
      <c r="B92">
        <v>0.219</v>
      </c>
      <c r="C92">
        <v>0.20399999999999999</v>
      </c>
      <c r="D92">
        <f t="shared" si="4"/>
        <v>0.2097090224824476</v>
      </c>
      <c r="G92">
        <v>15</v>
      </c>
      <c r="H92">
        <f t="shared" si="5"/>
        <v>0.20555939400463336</v>
      </c>
      <c r="I92">
        <f t="shared" si="6"/>
        <v>0.21412842220036718</v>
      </c>
      <c r="J92">
        <f t="shared" si="7"/>
        <v>0.2062983568196057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2A994-5A7F-4550-BA41-B21C6A23C9D5}">
  <sheetPr codeName="Sheet3"/>
  <dimension ref="A1:AG46"/>
  <sheetViews>
    <sheetView showGridLines="0" zoomScale="85" zoomScaleNormal="85" workbookViewId="0">
      <selection activeCell="H17" sqref="H17"/>
    </sheetView>
  </sheetViews>
  <sheetFormatPr defaultRowHeight="14.25" x14ac:dyDescent="0.2"/>
  <cols>
    <col min="1" max="1" width="9.140625" style="168"/>
    <col min="2" max="2" width="9.85546875" style="168" customWidth="1"/>
    <col min="3" max="3" width="11" style="168" customWidth="1"/>
    <col min="4" max="4" width="16.5703125" style="168" bestFit="1" customWidth="1"/>
    <col min="5" max="5" width="9.42578125" style="192" customWidth="1"/>
    <col min="6" max="6" width="7.28515625" style="192" customWidth="1"/>
    <col min="7" max="7" width="9.7109375" style="192" customWidth="1"/>
    <col min="8" max="10" width="10.7109375" style="192" customWidth="1"/>
    <col min="11" max="12" width="7.28515625" style="192" customWidth="1"/>
    <col min="13" max="15" width="8.140625" style="192" customWidth="1"/>
    <col min="16" max="17" width="7.28515625" style="192" customWidth="1"/>
    <col min="18" max="18" width="4.7109375" style="168" customWidth="1"/>
    <col min="19" max="19" width="9.140625" style="168"/>
    <col min="20" max="20" width="6.42578125" style="168" bestFit="1" customWidth="1"/>
    <col min="21" max="21" width="8.28515625" style="168" bestFit="1" customWidth="1"/>
    <col min="22" max="22" width="10.85546875" style="168" customWidth="1"/>
    <col min="23" max="23" width="9.140625" style="168"/>
    <col min="24" max="24" width="5.85546875" style="168" customWidth="1"/>
    <col min="25" max="25" width="10" style="168" customWidth="1"/>
    <col min="26" max="26" width="6.42578125" style="168" bestFit="1" customWidth="1"/>
    <col min="27" max="27" width="0.85546875" style="168" customWidth="1"/>
    <col min="28" max="28" width="8.28515625" style="168" bestFit="1" customWidth="1"/>
    <col min="29" max="29" width="10.7109375" style="168" customWidth="1"/>
    <col min="30" max="30" width="9" style="168" bestFit="1" customWidth="1"/>
    <col min="31" max="31" width="8.28515625" style="168" bestFit="1" customWidth="1"/>
    <col min="32" max="32" width="10.7109375" style="168" customWidth="1"/>
    <col min="33" max="33" width="9" style="168" bestFit="1" customWidth="1"/>
    <col min="34" max="16384" width="9.140625" style="168"/>
  </cols>
  <sheetData>
    <row r="1" spans="1:33" ht="46.5" customHeight="1" thickBot="1" x14ac:dyDescent="0.25">
      <c r="A1" s="265" t="s">
        <v>40</v>
      </c>
    </row>
    <row r="2" spans="1:33" ht="16.5" customHeight="1" thickBot="1" x14ac:dyDescent="0.5">
      <c r="A2" s="266"/>
      <c r="G2" s="128"/>
      <c r="H2" s="684" t="s">
        <v>244</v>
      </c>
      <c r="I2" s="686"/>
      <c r="J2" s="685"/>
    </row>
    <row r="3" spans="1:33" ht="15" thickBot="1" x14ac:dyDescent="0.25">
      <c r="A3" s="259" t="s">
        <v>2</v>
      </c>
      <c r="B3" s="260"/>
      <c r="C3" s="261"/>
      <c r="D3" s="81">
        <v>80</v>
      </c>
      <c r="E3" s="485"/>
      <c r="G3" s="590"/>
      <c r="H3" s="592" t="s">
        <v>34</v>
      </c>
      <c r="I3" s="592" t="s">
        <v>39</v>
      </c>
      <c r="J3" s="592" t="s">
        <v>245</v>
      </c>
      <c r="M3" s="257" t="s">
        <v>26</v>
      </c>
      <c r="N3" s="486"/>
      <c r="O3" s="487" t="s">
        <v>27</v>
      </c>
      <c r="P3" s="488"/>
      <c r="Q3" s="488"/>
      <c r="R3" s="489"/>
      <c r="S3" s="584" t="s">
        <v>172</v>
      </c>
      <c r="T3" s="188"/>
      <c r="U3" s="188"/>
    </row>
    <row r="4" spans="1:33" ht="15" thickBot="1" x14ac:dyDescent="0.25">
      <c r="A4" s="259" t="s">
        <v>3</v>
      </c>
      <c r="B4" s="260"/>
      <c r="C4" s="261"/>
      <c r="D4" s="81">
        <v>60</v>
      </c>
      <c r="E4" s="491"/>
      <c r="G4" s="591" t="s">
        <v>239</v>
      </c>
      <c r="H4" s="598">
        <v>63</v>
      </c>
      <c r="I4" s="607"/>
      <c r="J4" s="608"/>
      <c r="M4" s="262" t="s">
        <v>31</v>
      </c>
      <c r="N4" s="492"/>
      <c r="O4" s="493" t="s">
        <v>28</v>
      </c>
      <c r="P4" s="494"/>
      <c r="Q4" s="494"/>
      <c r="R4" s="495"/>
      <c r="S4" s="584" t="s">
        <v>173</v>
      </c>
      <c r="T4" s="188"/>
      <c r="U4" s="188"/>
    </row>
    <row r="5" spans="1:33" ht="15" thickBot="1" x14ac:dyDescent="0.25">
      <c r="A5" s="259" t="s">
        <v>4</v>
      </c>
      <c r="B5" s="260"/>
      <c r="C5" s="261"/>
      <c r="D5" s="81">
        <v>20</v>
      </c>
      <c r="E5" s="491"/>
      <c r="G5" s="591" t="s">
        <v>241</v>
      </c>
      <c r="H5" s="599">
        <v>72</v>
      </c>
      <c r="I5" s="600">
        <v>82</v>
      </c>
      <c r="J5" s="601">
        <v>81</v>
      </c>
      <c r="M5" s="257" t="s">
        <v>29</v>
      </c>
      <c r="N5" s="486"/>
      <c r="O5" s="496" t="s">
        <v>30</v>
      </c>
      <c r="P5" s="497"/>
      <c r="Q5" s="497"/>
      <c r="R5" s="498"/>
      <c r="S5" s="584" t="s">
        <v>174</v>
      </c>
      <c r="T5" s="188"/>
      <c r="U5" s="188"/>
    </row>
    <row r="6" spans="1:33" ht="15" thickBot="1" x14ac:dyDescent="0.25">
      <c r="A6" s="256"/>
      <c r="B6" s="254"/>
      <c r="C6" s="255" t="s">
        <v>33</v>
      </c>
      <c r="D6" s="187">
        <f>((D3+D4)/2)-D5</f>
        <v>50</v>
      </c>
      <c r="E6" s="491"/>
      <c r="G6" s="591" t="s">
        <v>242</v>
      </c>
      <c r="H6" s="602">
        <v>104</v>
      </c>
      <c r="I6" s="603">
        <v>107</v>
      </c>
      <c r="J6" s="604">
        <v>112</v>
      </c>
      <c r="N6" s="491"/>
      <c r="O6" s="491"/>
      <c r="P6" s="491"/>
      <c r="Q6" s="491"/>
      <c r="R6" s="491"/>
      <c r="S6" s="584" t="s">
        <v>209</v>
      </c>
      <c r="T6" s="188"/>
      <c r="U6" s="188"/>
    </row>
    <row r="7" spans="1:33" ht="15" thickBot="1" x14ac:dyDescent="0.25">
      <c r="A7" s="189"/>
      <c r="B7" s="190"/>
      <c r="C7" s="189"/>
      <c r="D7" s="191"/>
      <c r="E7" s="491"/>
      <c r="G7" s="591" t="s">
        <v>272</v>
      </c>
      <c r="H7" s="605">
        <v>154</v>
      </c>
      <c r="I7" s="609"/>
      <c r="J7" s="610"/>
      <c r="N7" s="491"/>
      <c r="O7" s="491"/>
      <c r="P7" s="491"/>
      <c r="Q7" s="491"/>
      <c r="R7" s="491"/>
      <c r="S7" s="313"/>
      <c r="T7" s="313"/>
      <c r="U7" s="313"/>
    </row>
    <row r="8" spans="1:33" ht="15" thickBot="1" x14ac:dyDescent="0.25">
      <c r="A8" s="253" t="s">
        <v>25</v>
      </c>
      <c r="B8" s="254"/>
      <c r="C8" s="255"/>
      <c r="D8" s="81">
        <v>1000</v>
      </c>
      <c r="G8" s="192" t="s">
        <v>246</v>
      </c>
      <c r="R8" s="192"/>
      <c r="S8" s="313"/>
      <c r="T8" s="313"/>
      <c r="U8" s="313"/>
    </row>
    <row r="9" spans="1:33" x14ac:dyDescent="0.2">
      <c r="A9" s="189"/>
      <c r="B9" s="190"/>
      <c r="C9" s="189"/>
      <c r="D9" s="191"/>
    </row>
    <row r="10" spans="1:33" x14ac:dyDescent="0.2">
      <c r="A10" s="193" t="s">
        <v>107</v>
      </c>
      <c r="B10" s="190"/>
      <c r="C10" s="189"/>
      <c r="D10" s="191"/>
      <c r="S10" s="193" t="s">
        <v>41</v>
      </c>
      <c r="Y10" s="193" t="s">
        <v>45</v>
      </c>
    </row>
    <row r="11" spans="1:33" ht="15" thickBot="1" x14ac:dyDescent="0.25">
      <c r="A11" s="189"/>
      <c r="B11" s="190"/>
      <c r="C11" s="189"/>
      <c r="D11" s="191"/>
      <c r="W11" s="192"/>
      <c r="X11" s="192"/>
      <c r="AD11" s="192"/>
    </row>
    <row r="12" spans="1:33" ht="57.75" thickBot="1" x14ac:dyDescent="0.25">
      <c r="A12" s="561" t="s">
        <v>19</v>
      </c>
      <c r="B12" s="561" t="s">
        <v>13</v>
      </c>
      <c r="C12" s="561" t="s">
        <v>18</v>
      </c>
      <c r="D12" s="561" t="s">
        <v>20</v>
      </c>
      <c r="E12" s="277" t="s">
        <v>6</v>
      </c>
      <c r="F12" s="196">
        <v>400</v>
      </c>
      <c r="G12" s="197">
        <v>600</v>
      </c>
      <c r="H12" s="197">
        <v>800</v>
      </c>
      <c r="I12" s="197">
        <v>1000</v>
      </c>
      <c r="J12" s="197">
        <v>1200</v>
      </c>
      <c r="K12" s="197">
        <v>1400</v>
      </c>
      <c r="L12" s="197">
        <v>1600</v>
      </c>
      <c r="M12" s="197">
        <v>1800</v>
      </c>
      <c r="N12" s="197">
        <v>2000</v>
      </c>
      <c r="O12" s="197">
        <v>2300</v>
      </c>
      <c r="P12" s="197">
        <v>2600</v>
      </c>
      <c r="Q12" s="198">
        <v>3000</v>
      </c>
      <c r="S12" s="194" t="s">
        <v>19</v>
      </c>
      <c r="T12" s="194" t="s">
        <v>13</v>
      </c>
      <c r="U12" s="194" t="s">
        <v>6</v>
      </c>
      <c r="V12" s="194" t="s">
        <v>18</v>
      </c>
      <c r="W12" s="194" t="s">
        <v>35</v>
      </c>
      <c r="X12" s="192"/>
      <c r="Y12" s="194" t="s">
        <v>19</v>
      </c>
      <c r="Z12" s="194" t="s">
        <v>13</v>
      </c>
      <c r="AA12" s="199"/>
      <c r="AB12" s="194" t="s">
        <v>6</v>
      </c>
      <c r="AC12" s="194" t="s">
        <v>18</v>
      </c>
      <c r="AD12" s="194" t="s">
        <v>35</v>
      </c>
      <c r="AE12" s="200" t="s">
        <v>6</v>
      </c>
      <c r="AF12" s="194" t="s">
        <v>18</v>
      </c>
      <c r="AG12" s="194" t="s">
        <v>35</v>
      </c>
    </row>
    <row r="13" spans="1:33" ht="15" hidden="1" thickBot="1" x14ac:dyDescent="0.25">
      <c r="A13" s="201"/>
      <c r="B13" s="201"/>
      <c r="C13" s="202"/>
      <c r="D13" s="201"/>
      <c r="E13" s="203"/>
      <c r="F13" s="204">
        <f>F12/1000</f>
        <v>0.4</v>
      </c>
      <c r="G13" s="204">
        <f t="shared" ref="G13:Q13" si="0">G12/1000</f>
        <v>0.6</v>
      </c>
      <c r="H13" s="204">
        <f t="shared" si="0"/>
        <v>0.8</v>
      </c>
      <c r="I13" s="204">
        <f t="shared" si="0"/>
        <v>1</v>
      </c>
      <c r="J13" s="204">
        <f t="shared" si="0"/>
        <v>1.2</v>
      </c>
      <c r="K13" s="204">
        <f t="shared" si="0"/>
        <v>1.4</v>
      </c>
      <c r="L13" s="204">
        <f t="shared" si="0"/>
        <v>1.6</v>
      </c>
      <c r="M13" s="204">
        <f t="shared" si="0"/>
        <v>1.8</v>
      </c>
      <c r="N13" s="204">
        <f t="shared" si="0"/>
        <v>2</v>
      </c>
      <c r="O13" s="204">
        <f t="shared" si="0"/>
        <v>2.2999999999999998</v>
      </c>
      <c r="P13" s="204">
        <f t="shared" si="0"/>
        <v>2.6</v>
      </c>
      <c r="Q13" s="205">
        <f t="shared" si="0"/>
        <v>3</v>
      </c>
      <c r="S13" s="194"/>
      <c r="T13" s="194"/>
      <c r="U13" s="206"/>
      <c r="V13" s="206"/>
      <c r="W13" s="194"/>
      <c r="X13" s="192"/>
      <c r="Y13" s="206"/>
      <c r="Z13" s="200"/>
      <c r="AA13" s="207"/>
      <c r="AB13" s="206"/>
      <c r="AC13" s="208"/>
      <c r="AD13" s="200"/>
      <c r="AE13" s="208"/>
      <c r="AF13" s="208"/>
      <c r="AG13" s="200"/>
    </row>
    <row r="14" spans="1:33" ht="15" thickBot="1" x14ac:dyDescent="0.25">
      <c r="A14" s="216">
        <v>300</v>
      </c>
      <c r="B14" s="216">
        <v>11</v>
      </c>
      <c r="C14" s="216">
        <v>1.28</v>
      </c>
      <c r="D14" s="226">
        <v>529</v>
      </c>
      <c r="E14" s="227"/>
      <c r="F14" s="228"/>
      <c r="G14" s="171">
        <f t="shared" ref="G14:G27" si="1">(($D$6/50)^$C14)*(G$13*$D14)</f>
        <v>317.39999999999998</v>
      </c>
      <c r="H14" s="170"/>
      <c r="I14" s="171">
        <f t="shared" ref="I14:I27" si="2">(($D$6/50)^$C14)*(I$13*$D14)</f>
        <v>529</v>
      </c>
      <c r="J14" s="170"/>
      <c r="K14" s="171">
        <f t="shared" ref="K14:K27" si="3">(($D$6/50)^$C14)*(K$13*$D14)</f>
        <v>740.59999999999991</v>
      </c>
      <c r="L14" s="170"/>
      <c r="M14" s="170"/>
      <c r="N14" s="171">
        <f t="shared" ref="N14:N27" si="4">(($D$6/50)^$C14)*(N$13*$D14)</f>
        <v>1058</v>
      </c>
      <c r="O14" s="170"/>
      <c r="P14" s="170"/>
      <c r="Q14" s="229"/>
      <c r="S14" s="216">
        <v>1800</v>
      </c>
      <c r="T14" s="216">
        <v>21</v>
      </c>
      <c r="U14" s="217">
        <v>300</v>
      </c>
      <c r="V14" s="204">
        <v>1.29</v>
      </c>
      <c r="W14" s="218">
        <f>(($D$6/50)^V14)*Outputs!E100</f>
        <v>955</v>
      </c>
      <c r="X14" s="192"/>
      <c r="Y14" s="219"/>
      <c r="Z14" s="220"/>
      <c r="AA14" s="221"/>
      <c r="AB14" s="222" t="s">
        <v>43</v>
      </c>
      <c r="AC14" s="223"/>
      <c r="AD14" s="224"/>
      <c r="AE14" s="222" t="s">
        <v>44</v>
      </c>
      <c r="AF14" s="223"/>
      <c r="AG14" s="225"/>
    </row>
    <row r="15" spans="1:33" x14ac:dyDescent="0.2">
      <c r="A15" s="231">
        <v>300</v>
      </c>
      <c r="B15" s="231">
        <v>22</v>
      </c>
      <c r="C15" s="231">
        <v>1.3</v>
      </c>
      <c r="D15" s="237">
        <v>937</v>
      </c>
      <c r="E15" s="227"/>
      <c r="F15" s="173"/>
      <c r="G15" s="174">
        <f t="shared" si="1"/>
        <v>562.19999999999993</v>
      </c>
      <c r="H15" s="175"/>
      <c r="I15" s="174">
        <f t="shared" si="2"/>
        <v>937</v>
      </c>
      <c r="J15" s="175"/>
      <c r="K15" s="174">
        <f t="shared" si="3"/>
        <v>1311.8</v>
      </c>
      <c r="L15" s="175"/>
      <c r="M15" s="175"/>
      <c r="N15" s="174">
        <f t="shared" si="4"/>
        <v>1874</v>
      </c>
      <c r="O15" s="175"/>
      <c r="P15" s="175"/>
      <c r="Q15" s="176"/>
      <c r="R15" s="230"/>
      <c r="S15" s="231">
        <v>1800</v>
      </c>
      <c r="T15" s="231">
        <v>21</v>
      </c>
      <c r="U15" s="232">
        <v>450</v>
      </c>
      <c r="V15" s="233">
        <v>1.3</v>
      </c>
      <c r="W15" s="184">
        <f>(($D$6/50)^V15)*Outputs!E101</f>
        <v>1389</v>
      </c>
      <c r="X15" s="192"/>
      <c r="Y15" s="234">
        <v>1800</v>
      </c>
      <c r="Z15" s="231">
        <v>11</v>
      </c>
      <c r="AA15" s="235"/>
      <c r="AB15" s="232">
        <v>325</v>
      </c>
      <c r="AC15" s="233">
        <v>1.26</v>
      </c>
      <c r="AD15" s="218">
        <f>(($D$6/50)^AC15)*Outputs!T101</f>
        <v>720</v>
      </c>
      <c r="AE15" s="236">
        <v>373</v>
      </c>
      <c r="AF15" s="233">
        <v>1.26</v>
      </c>
      <c r="AG15" s="218">
        <f>(($D$6/50)^AF15)*Outputs!W101</f>
        <v>720</v>
      </c>
    </row>
    <row r="16" spans="1:33" x14ac:dyDescent="0.2">
      <c r="A16" s="231">
        <v>300</v>
      </c>
      <c r="B16" s="231">
        <v>33</v>
      </c>
      <c r="C16" s="231">
        <v>1.31</v>
      </c>
      <c r="D16" s="237">
        <v>1314</v>
      </c>
      <c r="E16" s="227"/>
      <c r="F16" s="241"/>
      <c r="G16" s="242">
        <f t="shared" si="1"/>
        <v>788.4</v>
      </c>
      <c r="H16" s="243"/>
      <c r="I16" s="242">
        <f t="shared" si="2"/>
        <v>1314</v>
      </c>
      <c r="J16" s="243"/>
      <c r="K16" s="242">
        <f t="shared" si="3"/>
        <v>1839.6</v>
      </c>
      <c r="L16" s="243"/>
      <c r="M16" s="243"/>
      <c r="N16" s="242">
        <f t="shared" si="4"/>
        <v>2628</v>
      </c>
      <c r="O16" s="243"/>
      <c r="P16" s="243"/>
      <c r="Q16" s="244"/>
      <c r="R16" s="230"/>
      <c r="S16" s="231">
        <v>1800</v>
      </c>
      <c r="T16" s="231">
        <v>21</v>
      </c>
      <c r="U16" s="232">
        <v>600</v>
      </c>
      <c r="V16" s="233">
        <v>1.31</v>
      </c>
      <c r="W16" s="184">
        <f>(($D$6/50)^V16)*Outputs!E102</f>
        <v>1812</v>
      </c>
      <c r="X16" s="192"/>
      <c r="Y16" s="234">
        <v>1800</v>
      </c>
      <c r="Z16" s="231">
        <v>11</v>
      </c>
      <c r="AA16" s="235"/>
      <c r="AB16" s="232">
        <v>475</v>
      </c>
      <c r="AC16" s="233">
        <v>1.26</v>
      </c>
      <c r="AD16" s="184">
        <f>(($D$6/50)^AC16)*Outputs!T102</f>
        <v>1042</v>
      </c>
      <c r="AE16" s="236">
        <v>523</v>
      </c>
      <c r="AF16" s="233">
        <v>1.26</v>
      </c>
      <c r="AG16" s="184">
        <f>(($D$6/50)^AF16)*Outputs!W102</f>
        <v>1042</v>
      </c>
    </row>
    <row r="17" spans="1:33" x14ac:dyDescent="0.2">
      <c r="A17" s="231">
        <v>400</v>
      </c>
      <c r="B17" s="231">
        <v>11</v>
      </c>
      <c r="C17" s="231">
        <v>1.28</v>
      </c>
      <c r="D17" s="237">
        <v>680</v>
      </c>
      <c r="E17" s="227"/>
      <c r="F17" s="174">
        <f t="shared" ref="F17:F27" si="5">(($D$6/50)^$C17)*(F$13*$D17)</f>
        <v>272</v>
      </c>
      <c r="G17" s="174">
        <f t="shared" si="1"/>
        <v>408</v>
      </c>
      <c r="H17" s="174">
        <f t="shared" ref="H17:H27" si="6">(($D$6/50)^$C17)*(H$13*$D17)</f>
        <v>544</v>
      </c>
      <c r="I17" s="174">
        <f t="shared" si="2"/>
        <v>680</v>
      </c>
      <c r="J17" s="174">
        <f t="shared" ref="J17:J27" si="7">(($D$6/50)^$C17)*(J$13*$D17)</f>
        <v>816</v>
      </c>
      <c r="K17" s="174">
        <f t="shared" si="3"/>
        <v>951.99999999999989</v>
      </c>
      <c r="L17" s="174">
        <f t="shared" ref="L17:M27" si="8">(($D$6/50)^$C17)*(L$13*$D17)</f>
        <v>1088</v>
      </c>
      <c r="M17" s="174">
        <f t="shared" si="8"/>
        <v>1224</v>
      </c>
      <c r="N17" s="174">
        <f t="shared" si="4"/>
        <v>1360</v>
      </c>
      <c r="O17" s="175"/>
      <c r="P17" s="175"/>
      <c r="Q17" s="176"/>
      <c r="R17" s="230"/>
      <c r="S17" s="231">
        <v>1800</v>
      </c>
      <c r="T17" s="231">
        <v>21</v>
      </c>
      <c r="U17" s="232">
        <v>750</v>
      </c>
      <c r="V17" s="233">
        <v>1.31</v>
      </c>
      <c r="W17" s="184">
        <f>(($D$6/50)^V17)*Outputs!E103</f>
        <v>2228</v>
      </c>
      <c r="X17" s="192"/>
      <c r="Y17" s="234">
        <v>1800</v>
      </c>
      <c r="Z17" s="231">
        <v>11</v>
      </c>
      <c r="AA17" s="235"/>
      <c r="AB17" s="232">
        <v>625</v>
      </c>
      <c r="AC17" s="233">
        <v>1.27</v>
      </c>
      <c r="AD17" s="184">
        <f>(($D$6/50)^AC17)*Outputs!T103</f>
        <v>1355</v>
      </c>
      <c r="AE17" s="236">
        <v>673</v>
      </c>
      <c r="AF17" s="233">
        <v>1.27</v>
      </c>
      <c r="AG17" s="184">
        <f>(($D$6/50)^AF17)*Outputs!W103</f>
        <v>1355</v>
      </c>
    </row>
    <row r="18" spans="1:33" x14ac:dyDescent="0.2">
      <c r="A18" s="231">
        <v>400</v>
      </c>
      <c r="B18" s="231">
        <v>22</v>
      </c>
      <c r="C18" s="231">
        <v>1.3</v>
      </c>
      <c r="D18" s="237">
        <v>1198</v>
      </c>
      <c r="E18" s="227"/>
      <c r="F18" s="174">
        <f t="shared" si="5"/>
        <v>479.20000000000005</v>
      </c>
      <c r="G18" s="174">
        <f t="shared" si="1"/>
        <v>718.8</v>
      </c>
      <c r="H18" s="174">
        <f t="shared" si="6"/>
        <v>958.40000000000009</v>
      </c>
      <c r="I18" s="174">
        <f t="shared" si="2"/>
        <v>1198</v>
      </c>
      <c r="J18" s="174">
        <f t="shared" si="7"/>
        <v>1437.6</v>
      </c>
      <c r="K18" s="174">
        <f t="shared" si="3"/>
        <v>1677.1999999999998</v>
      </c>
      <c r="L18" s="174">
        <f t="shared" si="8"/>
        <v>1916.8000000000002</v>
      </c>
      <c r="M18" s="174">
        <f t="shared" si="8"/>
        <v>2156.4</v>
      </c>
      <c r="N18" s="174">
        <f t="shared" si="4"/>
        <v>2396</v>
      </c>
      <c r="O18" s="175"/>
      <c r="P18" s="175"/>
      <c r="Q18" s="176"/>
      <c r="R18" s="230"/>
      <c r="S18" s="231">
        <v>1800</v>
      </c>
      <c r="T18" s="231">
        <v>22</v>
      </c>
      <c r="U18" s="232">
        <v>300</v>
      </c>
      <c r="V18" s="233">
        <v>1.3</v>
      </c>
      <c r="W18" s="184">
        <f>(($D$6/50)^V18)*Outputs!E104</f>
        <v>1148</v>
      </c>
      <c r="X18" s="192"/>
      <c r="Y18" s="234">
        <v>1800</v>
      </c>
      <c r="Z18" s="231">
        <v>21</v>
      </c>
      <c r="AA18" s="235"/>
      <c r="AB18" s="232">
        <v>325</v>
      </c>
      <c r="AC18" s="233">
        <v>1.29</v>
      </c>
      <c r="AD18" s="184">
        <f>(($D$6/50)^AC18)*Outputs!T104</f>
        <v>955</v>
      </c>
      <c r="AE18" s="236">
        <v>405</v>
      </c>
      <c r="AF18" s="233">
        <v>1.29</v>
      </c>
      <c r="AG18" s="184">
        <f>(($D$6/50)^AF18)*Outputs!W104</f>
        <v>955</v>
      </c>
    </row>
    <row r="19" spans="1:33" x14ac:dyDescent="0.2">
      <c r="A19" s="231">
        <v>400</v>
      </c>
      <c r="B19" s="231">
        <v>33</v>
      </c>
      <c r="C19" s="231">
        <v>1.32</v>
      </c>
      <c r="D19" s="237">
        <v>1666</v>
      </c>
      <c r="E19" s="227"/>
      <c r="F19" s="242">
        <f t="shared" si="5"/>
        <v>666.40000000000009</v>
      </c>
      <c r="G19" s="242">
        <f t="shared" si="1"/>
        <v>999.59999999999991</v>
      </c>
      <c r="H19" s="242">
        <f t="shared" si="6"/>
        <v>1332.8000000000002</v>
      </c>
      <c r="I19" s="242">
        <f t="shared" si="2"/>
        <v>1666</v>
      </c>
      <c r="J19" s="242">
        <f t="shared" si="7"/>
        <v>1999.1999999999998</v>
      </c>
      <c r="K19" s="242">
        <f t="shared" si="3"/>
        <v>2332.3999999999996</v>
      </c>
      <c r="L19" s="242">
        <f t="shared" si="8"/>
        <v>2665.6000000000004</v>
      </c>
      <c r="M19" s="242">
        <f t="shared" si="8"/>
        <v>2998.8</v>
      </c>
      <c r="N19" s="242">
        <f t="shared" si="4"/>
        <v>3332</v>
      </c>
      <c r="O19" s="175"/>
      <c r="P19" s="175"/>
      <c r="Q19" s="176"/>
      <c r="R19" s="230"/>
      <c r="S19" s="231">
        <v>1800</v>
      </c>
      <c r="T19" s="231">
        <v>22</v>
      </c>
      <c r="U19" s="232">
        <v>450</v>
      </c>
      <c r="V19" s="233">
        <v>1.3</v>
      </c>
      <c r="W19" s="184">
        <f>(($D$6/50)^V19)*Outputs!E105</f>
        <v>1698</v>
      </c>
      <c r="X19" s="192"/>
      <c r="Y19" s="234">
        <v>1800</v>
      </c>
      <c r="Z19" s="231">
        <v>21</v>
      </c>
      <c r="AA19" s="235"/>
      <c r="AB19" s="232">
        <v>475</v>
      </c>
      <c r="AC19" s="233">
        <v>1.3</v>
      </c>
      <c r="AD19" s="184">
        <f>(($D$6/50)^AC19)*Outputs!T105</f>
        <v>1389</v>
      </c>
      <c r="AE19" s="236">
        <v>555</v>
      </c>
      <c r="AF19" s="233">
        <v>1.3</v>
      </c>
      <c r="AG19" s="184">
        <f>(($D$6/50)^AF19)*Outputs!W105</f>
        <v>1389</v>
      </c>
    </row>
    <row r="20" spans="1:33" x14ac:dyDescent="0.2">
      <c r="A20" s="231">
        <v>500</v>
      </c>
      <c r="B20" s="231">
        <v>11</v>
      </c>
      <c r="C20" s="231">
        <v>1.28</v>
      </c>
      <c r="D20" s="237">
        <v>823</v>
      </c>
      <c r="E20" s="227"/>
      <c r="F20" s="174">
        <f t="shared" si="5"/>
        <v>329.20000000000005</v>
      </c>
      <c r="G20" s="174">
        <f t="shared" si="1"/>
        <v>493.79999999999995</v>
      </c>
      <c r="H20" s="174">
        <f t="shared" si="6"/>
        <v>658.40000000000009</v>
      </c>
      <c r="I20" s="174">
        <f t="shared" si="2"/>
        <v>823</v>
      </c>
      <c r="J20" s="174">
        <f t="shared" si="7"/>
        <v>987.59999999999991</v>
      </c>
      <c r="K20" s="174">
        <f t="shared" si="3"/>
        <v>1152.1999999999998</v>
      </c>
      <c r="L20" s="174">
        <f t="shared" si="8"/>
        <v>1316.8000000000002</v>
      </c>
      <c r="M20" s="174">
        <f t="shared" si="8"/>
        <v>1481.4</v>
      </c>
      <c r="N20" s="174">
        <f t="shared" si="4"/>
        <v>1646</v>
      </c>
      <c r="O20" s="175"/>
      <c r="P20" s="175"/>
      <c r="Q20" s="176"/>
      <c r="R20" s="230"/>
      <c r="S20" s="231">
        <v>1800</v>
      </c>
      <c r="T20" s="231">
        <v>22</v>
      </c>
      <c r="U20" s="232">
        <v>600</v>
      </c>
      <c r="V20" s="233">
        <v>1.31</v>
      </c>
      <c r="W20" s="184">
        <f>(($D$6/50)^V20)*Outputs!E106</f>
        <v>2242</v>
      </c>
      <c r="X20" s="192"/>
      <c r="Y20" s="234">
        <v>1800</v>
      </c>
      <c r="Z20" s="231">
        <v>21</v>
      </c>
      <c r="AA20" s="235"/>
      <c r="AB20" s="232">
        <v>625</v>
      </c>
      <c r="AC20" s="233">
        <v>1.31</v>
      </c>
      <c r="AD20" s="184">
        <f>(($D$6/50)^AC20)*Outputs!T106</f>
        <v>1812</v>
      </c>
      <c r="AE20" s="236">
        <v>705</v>
      </c>
      <c r="AF20" s="233">
        <v>1.31</v>
      </c>
      <c r="AG20" s="184">
        <f>(($D$6/50)^AF20)*Outputs!W106</f>
        <v>1812</v>
      </c>
    </row>
    <row r="21" spans="1:33" x14ac:dyDescent="0.2">
      <c r="A21" s="231">
        <v>500</v>
      </c>
      <c r="B21" s="231">
        <v>21</v>
      </c>
      <c r="C21" s="231">
        <v>1.29</v>
      </c>
      <c r="D21" s="237">
        <v>1113</v>
      </c>
      <c r="E21" s="227"/>
      <c r="F21" s="242">
        <f t="shared" si="5"/>
        <v>445.20000000000005</v>
      </c>
      <c r="G21" s="242">
        <f t="shared" si="1"/>
        <v>667.8</v>
      </c>
      <c r="H21" s="242">
        <f t="shared" si="6"/>
        <v>890.40000000000009</v>
      </c>
      <c r="I21" s="242">
        <f t="shared" si="2"/>
        <v>1113</v>
      </c>
      <c r="J21" s="242">
        <f t="shared" si="7"/>
        <v>1335.6</v>
      </c>
      <c r="K21" s="242">
        <f t="shared" si="3"/>
        <v>1558.1999999999998</v>
      </c>
      <c r="L21" s="242">
        <f t="shared" si="8"/>
        <v>1780.8000000000002</v>
      </c>
      <c r="M21" s="242">
        <f t="shared" si="8"/>
        <v>2003.4</v>
      </c>
      <c r="N21" s="242">
        <f t="shared" si="4"/>
        <v>2226</v>
      </c>
      <c r="O21" s="175"/>
      <c r="P21" s="175"/>
      <c r="Q21" s="176"/>
      <c r="R21" s="230"/>
      <c r="S21" s="231">
        <v>1800</v>
      </c>
      <c r="T21" s="231">
        <v>22</v>
      </c>
      <c r="U21" s="232">
        <v>750</v>
      </c>
      <c r="V21" s="233">
        <v>1.31</v>
      </c>
      <c r="W21" s="184">
        <f>(($D$6/50)^V21)*Outputs!E107</f>
        <v>2781</v>
      </c>
      <c r="X21" s="192"/>
      <c r="Y21" s="234">
        <v>1950</v>
      </c>
      <c r="Z21" s="231">
        <v>11</v>
      </c>
      <c r="AA21" s="235"/>
      <c r="AB21" s="232">
        <v>325</v>
      </c>
      <c r="AC21" s="233">
        <v>1.26</v>
      </c>
      <c r="AD21" s="184">
        <f>(($D$6/50)^AC21)*Outputs!T107</f>
        <v>767</v>
      </c>
      <c r="AE21" s="236">
        <v>373</v>
      </c>
      <c r="AF21" s="233">
        <v>1.26</v>
      </c>
      <c r="AG21" s="184">
        <f>(($D$6/50)^AF21)*Outputs!W107</f>
        <v>767</v>
      </c>
    </row>
    <row r="22" spans="1:33" x14ac:dyDescent="0.2">
      <c r="A22" s="231">
        <v>500</v>
      </c>
      <c r="B22" s="231">
        <v>22</v>
      </c>
      <c r="C22" s="231">
        <v>1.31</v>
      </c>
      <c r="D22" s="237">
        <v>1444</v>
      </c>
      <c r="E22" s="227"/>
      <c r="F22" s="174">
        <f t="shared" si="5"/>
        <v>577.6</v>
      </c>
      <c r="G22" s="174">
        <f t="shared" si="1"/>
        <v>866.4</v>
      </c>
      <c r="H22" s="174">
        <f t="shared" si="6"/>
        <v>1155.2</v>
      </c>
      <c r="I22" s="174">
        <f t="shared" si="2"/>
        <v>1444</v>
      </c>
      <c r="J22" s="174">
        <f t="shared" si="7"/>
        <v>1732.8</v>
      </c>
      <c r="K22" s="174">
        <f t="shared" si="3"/>
        <v>2021.6</v>
      </c>
      <c r="L22" s="174">
        <f t="shared" si="8"/>
        <v>2310.4</v>
      </c>
      <c r="M22" s="174">
        <f t="shared" si="8"/>
        <v>2599.2000000000003</v>
      </c>
      <c r="N22" s="174">
        <f t="shared" si="4"/>
        <v>2888</v>
      </c>
      <c r="O22" s="175"/>
      <c r="P22" s="175"/>
      <c r="Q22" s="176"/>
      <c r="R22" s="230"/>
      <c r="S22" s="231">
        <v>1950</v>
      </c>
      <c r="T22" s="231">
        <v>21</v>
      </c>
      <c r="U22" s="232">
        <v>300</v>
      </c>
      <c r="V22" s="233">
        <v>1.29</v>
      </c>
      <c r="W22" s="184">
        <f>(($D$6/50)^V22)*Outputs!E108</f>
        <v>1008</v>
      </c>
      <c r="X22" s="192"/>
      <c r="Y22" s="234">
        <v>1950</v>
      </c>
      <c r="Z22" s="231">
        <v>11</v>
      </c>
      <c r="AA22" s="235"/>
      <c r="AB22" s="232">
        <v>475</v>
      </c>
      <c r="AC22" s="233">
        <v>1.26</v>
      </c>
      <c r="AD22" s="184">
        <f>(($D$6/50)^AC22)*Outputs!T108</f>
        <v>1110</v>
      </c>
      <c r="AE22" s="236">
        <v>523</v>
      </c>
      <c r="AF22" s="233">
        <v>1.26</v>
      </c>
      <c r="AG22" s="184">
        <f>(($D$6/50)^AF22)*Outputs!W108</f>
        <v>1110</v>
      </c>
    </row>
    <row r="23" spans="1:33" x14ac:dyDescent="0.2">
      <c r="A23" s="231">
        <v>500</v>
      </c>
      <c r="B23" s="231">
        <v>33</v>
      </c>
      <c r="C23" s="231">
        <v>1.33</v>
      </c>
      <c r="D23" s="237">
        <v>1996</v>
      </c>
      <c r="E23" s="227"/>
      <c r="F23" s="242">
        <f t="shared" si="5"/>
        <v>798.40000000000009</v>
      </c>
      <c r="G23" s="242">
        <f t="shared" si="1"/>
        <v>1197.5999999999999</v>
      </c>
      <c r="H23" s="242">
        <f t="shared" si="6"/>
        <v>1596.8000000000002</v>
      </c>
      <c r="I23" s="242">
        <f t="shared" si="2"/>
        <v>1996</v>
      </c>
      <c r="J23" s="242">
        <f t="shared" si="7"/>
        <v>2395.1999999999998</v>
      </c>
      <c r="K23" s="242">
        <f t="shared" si="3"/>
        <v>2794.3999999999996</v>
      </c>
      <c r="L23" s="242">
        <f t="shared" si="8"/>
        <v>3193.6000000000004</v>
      </c>
      <c r="M23" s="242">
        <f t="shared" si="8"/>
        <v>3592.8</v>
      </c>
      <c r="N23" s="242">
        <f t="shared" si="4"/>
        <v>3992</v>
      </c>
      <c r="O23" s="175"/>
      <c r="P23" s="175"/>
      <c r="Q23" s="176"/>
      <c r="R23" s="230"/>
      <c r="S23" s="231">
        <v>1950</v>
      </c>
      <c r="T23" s="231">
        <v>21</v>
      </c>
      <c r="U23" s="232">
        <v>450</v>
      </c>
      <c r="V23" s="233">
        <v>1.3</v>
      </c>
      <c r="W23" s="184">
        <f>(($D$6/50)^V23)*Outputs!E109</f>
        <v>1466</v>
      </c>
      <c r="X23" s="192"/>
      <c r="Y23" s="234">
        <v>1950</v>
      </c>
      <c r="Z23" s="231">
        <v>11</v>
      </c>
      <c r="AA23" s="235"/>
      <c r="AB23" s="232">
        <v>625</v>
      </c>
      <c r="AC23" s="233">
        <v>1.27</v>
      </c>
      <c r="AD23" s="184">
        <f>(($D$6/50)^AC23)*Outputs!T109</f>
        <v>1444</v>
      </c>
      <c r="AE23" s="236">
        <v>673</v>
      </c>
      <c r="AF23" s="233">
        <v>1.27</v>
      </c>
      <c r="AG23" s="184">
        <f>(($D$6/50)^AF23)*Outputs!W109</f>
        <v>1444</v>
      </c>
    </row>
    <row r="24" spans="1:33" x14ac:dyDescent="0.2">
      <c r="A24" s="231">
        <v>600</v>
      </c>
      <c r="B24" s="231">
        <v>11</v>
      </c>
      <c r="C24" s="231">
        <v>1.28</v>
      </c>
      <c r="D24" s="237">
        <v>961</v>
      </c>
      <c r="E24" s="227"/>
      <c r="F24" s="174">
        <f t="shared" si="5"/>
        <v>384.40000000000003</v>
      </c>
      <c r="G24" s="174">
        <f t="shared" si="1"/>
        <v>576.6</v>
      </c>
      <c r="H24" s="174">
        <f t="shared" si="6"/>
        <v>768.80000000000007</v>
      </c>
      <c r="I24" s="174">
        <f t="shared" si="2"/>
        <v>961</v>
      </c>
      <c r="J24" s="174">
        <f t="shared" si="7"/>
        <v>1153.2</v>
      </c>
      <c r="K24" s="174">
        <f t="shared" si="3"/>
        <v>1345.3999999999999</v>
      </c>
      <c r="L24" s="174">
        <f t="shared" si="8"/>
        <v>1537.6000000000001</v>
      </c>
      <c r="M24" s="174">
        <f t="shared" si="8"/>
        <v>1729.8</v>
      </c>
      <c r="N24" s="174">
        <f t="shared" si="4"/>
        <v>1922</v>
      </c>
      <c r="O24" s="174">
        <f t="shared" ref="O24:Q27" si="9">(($D$6/50)^$C24)*(O$13*$D24)</f>
        <v>2210.2999999999997</v>
      </c>
      <c r="P24" s="174">
        <f t="shared" si="9"/>
        <v>2498.6</v>
      </c>
      <c r="Q24" s="178">
        <f t="shared" si="9"/>
        <v>2883</v>
      </c>
      <c r="R24" s="230"/>
      <c r="S24" s="231">
        <v>1950</v>
      </c>
      <c r="T24" s="231">
        <v>21</v>
      </c>
      <c r="U24" s="232">
        <v>600</v>
      </c>
      <c r="V24" s="233">
        <v>1.3</v>
      </c>
      <c r="W24" s="184">
        <f>(($D$6/50)^V24)*Outputs!E110</f>
        <v>1913</v>
      </c>
      <c r="X24" s="192"/>
      <c r="Y24" s="234">
        <v>1950</v>
      </c>
      <c r="Z24" s="231">
        <v>11</v>
      </c>
      <c r="AA24" s="235"/>
      <c r="AB24" s="232">
        <v>775</v>
      </c>
      <c r="AC24" s="233">
        <v>1.27</v>
      </c>
      <c r="AD24" s="184">
        <f>(($D$6/50)^AC24)*Outputs!T110</f>
        <v>1770</v>
      </c>
      <c r="AE24" s="236">
        <v>823</v>
      </c>
      <c r="AF24" s="233">
        <v>1.27</v>
      </c>
      <c r="AG24" s="184">
        <f>(($D$6/50)^AF24)*Outputs!W110</f>
        <v>1770</v>
      </c>
    </row>
    <row r="25" spans="1:33" x14ac:dyDescent="0.2">
      <c r="A25" s="231">
        <v>600</v>
      </c>
      <c r="B25" s="231">
        <v>21</v>
      </c>
      <c r="C25" s="231">
        <v>1.29</v>
      </c>
      <c r="D25" s="237">
        <v>1288</v>
      </c>
      <c r="E25" s="227"/>
      <c r="F25" s="174">
        <f t="shared" si="5"/>
        <v>515.20000000000005</v>
      </c>
      <c r="G25" s="174">
        <f t="shared" si="1"/>
        <v>772.8</v>
      </c>
      <c r="H25" s="174">
        <f t="shared" si="6"/>
        <v>1030.4000000000001</v>
      </c>
      <c r="I25" s="174">
        <f t="shared" si="2"/>
        <v>1288</v>
      </c>
      <c r="J25" s="174">
        <f t="shared" si="7"/>
        <v>1545.6</v>
      </c>
      <c r="K25" s="174">
        <f t="shared" si="3"/>
        <v>1803.1999999999998</v>
      </c>
      <c r="L25" s="174">
        <f t="shared" si="8"/>
        <v>2060.8000000000002</v>
      </c>
      <c r="M25" s="174">
        <f t="shared" si="8"/>
        <v>2318.4</v>
      </c>
      <c r="N25" s="174">
        <f t="shared" si="4"/>
        <v>2576</v>
      </c>
      <c r="O25" s="174">
        <f t="shared" si="9"/>
        <v>2962.3999999999996</v>
      </c>
      <c r="P25" s="174">
        <f t="shared" si="9"/>
        <v>3348.8</v>
      </c>
      <c r="Q25" s="178">
        <f t="shared" si="9"/>
        <v>3864</v>
      </c>
      <c r="R25" s="230"/>
      <c r="S25" s="231">
        <v>1950</v>
      </c>
      <c r="T25" s="231">
        <v>21</v>
      </c>
      <c r="U25" s="232">
        <v>750</v>
      </c>
      <c r="V25" s="233">
        <v>1.31</v>
      </c>
      <c r="W25" s="184">
        <f>(($D$6/50)^V25)*Outputs!E111</f>
        <v>2351</v>
      </c>
      <c r="X25" s="192"/>
      <c r="Y25" s="234">
        <v>1950</v>
      </c>
      <c r="Z25" s="231">
        <v>21</v>
      </c>
      <c r="AA25" s="235"/>
      <c r="AB25" s="232">
        <v>325</v>
      </c>
      <c r="AC25" s="233">
        <v>1.29</v>
      </c>
      <c r="AD25" s="184">
        <f>(($D$6/50)^AC25)*Outputs!T111</f>
        <v>1008</v>
      </c>
      <c r="AE25" s="236">
        <v>405</v>
      </c>
      <c r="AF25" s="233">
        <v>1.29</v>
      </c>
      <c r="AG25" s="184">
        <f>(($D$6/50)^AF25)*Outputs!W111</f>
        <v>1008</v>
      </c>
    </row>
    <row r="26" spans="1:33" x14ac:dyDescent="0.2">
      <c r="A26" s="231">
        <v>600</v>
      </c>
      <c r="B26" s="231">
        <v>22</v>
      </c>
      <c r="C26" s="231">
        <v>1.32</v>
      </c>
      <c r="D26" s="237">
        <v>1676</v>
      </c>
      <c r="E26" s="227"/>
      <c r="F26" s="174">
        <f t="shared" si="5"/>
        <v>670.40000000000009</v>
      </c>
      <c r="G26" s="174">
        <f t="shared" si="1"/>
        <v>1005.5999999999999</v>
      </c>
      <c r="H26" s="174">
        <f t="shared" si="6"/>
        <v>1340.8000000000002</v>
      </c>
      <c r="I26" s="174">
        <f t="shared" si="2"/>
        <v>1676</v>
      </c>
      <c r="J26" s="174">
        <f t="shared" si="7"/>
        <v>2011.1999999999998</v>
      </c>
      <c r="K26" s="174">
        <f t="shared" si="3"/>
        <v>2346.3999999999996</v>
      </c>
      <c r="L26" s="174">
        <f t="shared" si="8"/>
        <v>2681.6000000000004</v>
      </c>
      <c r="M26" s="174">
        <f t="shared" si="8"/>
        <v>3016.8</v>
      </c>
      <c r="N26" s="174">
        <f t="shared" si="4"/>
        <v>3352</v>
      </c>
      <c r="O26" s="174">
        <f t="shared" si="9"/>
        <v>3854.7999999999997</v>
      </c>
      <c r="P26" s="174">
        <f t="shared" si="9"/>
        <v>4357.6000000000004</v>
      </c>
      <c r="Q26" s="178">
        <f t="shared" si="9"/>
        <v>5028</v>
      </c>
      <c r="R26" s="230"/>
      <c r="S26" s="231">
        <v>1950</v>
      </c>
      <c r="T26" s="231">
        <v>22</v>
      </c>
      <c r="U26" s="232">
        <v>300</v>
      </c>
      <c r="V26" s="233">
        <v>1.29</v>
      </c>
      <c r="W26" s="184">
        <f>(($D$6/50)^V26)*Outputs!E112</f>
        <v>1208</v>
      </c>
      <c r="X26" s="192"/>
      <c r="Y26" s="234">
        <v>1950</v>
      </c>
      <c r="Z26" s="231">
        <v>21</v>
      </c>
      <c r="AA26" s="235"/>
      <c r="AB26" s="232">
        <v>475</v>
      </c>
      <c r="AC26" s="233">
        <v>1.3</v>
      </c>
      <c r="AD26" s="184">
        <f>(($D$6/50)^AC26)*Outputs!T112</f>
        <v>1466</v>
      </c>
      <c r="AE26" s="236">
        <v>555</v>
      </c>
      <c r="AF26" s="233">
        <v>1.3</v>
      </c>
      <c r="AG26" s="184">
        <f>(($D$6/50)^AF26)*Outputs!W112</f>
        <v>1466</v>
      </c>
    </row>
    <row r="27" spans="1:33" ht="15" thickBot="1" x14ac:dyDescent="0.25">
      <c r="A27" s="245">
        <v>600</v>
      </c>
      <c r="B27" s="245">
        <v>33</v>
      </c>
      <c r="C27" s="245">
        <v>1.34</v>
      </c>
      <c r="D27" s="248">
        <v>2307</v>
      </c>
      <c r="E27" s="249"/>
      <c r="F27" s="180">
        <f t="shared" si="5"/>
        <v>922.80000000000007</v>
      </c>
      <c r="G27" s="180">
        <f t="shared" si="1"/>
        <v>1384.2</v>
      </c>
      <c r="H27" s="180">
        <f t="shared" si="6"/>
        <v>1845.6000000000001</v>
      </c>
      <c r="I27" s="180">
        <f t="shared" si="2"/>
        <v>2307</v>
      </c>
      <c r="J27" s="180">
        <f t="shared" si="7"/>
        <v>2768.4</v>
      </c>
      <c r="K27" s="180">
        <f t="shared" si="3"/>
        <v>3229.7999999999997</v>
      </c>
      <c r="L27" s="180">
        <f t="shared" si="8"/>
        <v>3691.2000000000003</v>
      </c>
      <c r="M27" s="180">
        <f t="shared" si="8"/>
        <v>4152.6000000000004</v>
      </c>
      <c r="N27" s="180">
        <f t="shared" si="4"/>
        <v>4614</v>
      </c>
      <c r="O27" s="180">
        <f t="shared" si="9"/>
        <v>5306.0999999999995</v>
      </c>
      <c r="P27" s="180">
        <f t="shared" si="9"/>
        <v>5998.2</v>
      </c>
      <c r="Q27" s="240">
        <f t="shared" si="9"/>
        <v>6921</v>
      </c>
      <c r="R27" s="230"/>
      <c r="S27" s="231">
        <v>1950</v>
      </c>
      <c r="T27" s="231">
        <v>22</v>
      </c>
      <c r="U27" s="232">
        <v>450</v>
      </c>
      <c r="V27" s="233">
        <v>1.3</v>
      </c>
      <c r="W27" s="184">
        <f>(($D$6/50)^V27)*Outputs!E113</f>
        <v>1788</v>
      </c>
      <c r="X27" s="192"/>
      <c r="Y27" s="234">
        <v>1950</v>
      </c>
      <c r="Z27" s="231">
        <v>21</v>
      </c>
      <c r="AA27" s="235"/>
      <c r="AB27" s="232">
        <v>625</v>
      </c>
      <c r="AC27" s="233">
        <v>1.3</v>
      </c>
      <c r="AD27" s="184">
        <f>(($D$6/50)^AC27)*Outputs!T113</f>
        <v>1913</v>
      </c>
      <c r="AE27" s="236">
        <v>705</v>
      </c>
      <c r="AF27" s="233">
        <v>1.3</v>
      </c>
      <c r="AG27" s="184">
        <f>(($D$6/50)^AF27)*Outputs!W113</f>
        <v>1913</v>
      </c>
    </row>
    <row r="28" spans="1:33" x14ac:dyDescent="0.2">
      <c r="R28" s="230"/>
      <c r="S28" s="231">
        <v>1950</v>
      </c>
      <c r="T28" s="231">
        <v>22</v>
      </c>
      <c r="U28" s="232">
        <v>600</v>
      </c>
      <c r="V28" s="233">
        <v>1.3</v>
      </c>
      <c r="W28" s="184">
        <f>(($D$6/50)^V28)*Outputs!E114</f>
        <v>2360</v>
      </c>
      <c r="X28" s="192"/>
      <c r="Y28" s="234">
        <v>1950</v>
      </c>
      <c r="Z28" s="231">
        <v>21</v>
      </c>
      <c r="AA28" s="235"/>
      <c r="AB28" s="232">
        <v>775</v>
      </c>
      <c r="AC28" s="233">
        <v>1.31</v>
      </c>
      <c r="AD28" s="184">
        <f>(($D$6/50)^AC28)*Outputs!T114</f>
        <v>2351</v>
      </c>
      <c r="AE28" s="236">
        <v>855</v>
      </c>
      <c r="AF28" s="233">
        <v>1.31</v>
      </c>
      <c r="AG28" s="184">
        <f>(($D$6/50)^AF28)*Outputs!W114</f>
        <v>2351</v>
      </c>
    </row>
    <row r="29" spans="1:33" ht="15" thickBot="1" x14ac:dyDescent="0.25">
      <c r="R29" s="230"/>
      <c r="S29" s="245">
        <v>1950</v>
      </c>
      <c r="T29" s="245">
        <v>22</v>
      </c>
      <c r="U29" s="246">
        <v>750</v>
      </c>
      <c r="V29" s="247">
        <v>1.31</v>
      </c>
      <c r="W29" s="186">
        <f>(($D$6/50)^V29)*Outputs!E115</f>
        <v>2928</v>
      </c>
      <c r="X29" s="192"/>
      <c r="Y29" s="234">
        <v>2100</v>
      </c>
      <c r="Z29" s="231">
        <v>11</v>
      </c>
      <c r="AA29" s="235"/>
      <c r="AB29" s="232">
        <v>625</v>
      </c>
      <c r="AC29" s="233">
        <v>1.26</v>
      </c>
      <c r="AD29" s="184">
        <f>(($D$6/50)^AC29)*Outputs!T115</f>
        <v>1530</v>
      </c>
      <c r="AE29" s="236">
        <v>673</v>
      </c>
      <c r="AF29" s="233">
        <v>1.26</v>
      </c>
      <c r="AG29" s="184">
        <f>(($D$6/50)^AF29)*Outputs!W115</f>
        <v>1530</v>
      </c>
    </row>
    <row r="30" spans="1:33" x14ac:dyDescent="0.2">
      <c r="R30" s="230"/>
      <c r="W30" s="192"/>
      <c r="X30" s="192"/>
      <c r="Y30" s="234">
        <v>2100</v>
      </c>
      <c r="Z30" s="231">
        <v>11</v>
      </c>
      <c r="AA30" s="235"/>
      <c r="AB30" s="232">
        <v>775</v>
      </c>
      <c r="AC30" s="233">
        <v>1.27</v>
      </c>
      <c r="AD30" s="184">
        <f>(($D$6/50)^AC30)*Outputs!T116</f>
        <v>1876</v>
      </c>
      <c r="AE30" s="236">
        <v>823</v>
      </c>
      <c r="AF30" s="233">
        <v>1.27</v>
      </c>
      <c r="AG30" s="184">
        <f>(($D$6/50)^AF30)*Outputs!W116</f>
        <v>1876</v>
      </c>
    </row>
    <row r="31" spans="1:33" x14ac:dyDescent="0.2">
      <c r="W31" s="192"/>
      <c r="X31" s="192"/>
      <c r="Y31" s="234">
        <v>2100</v>
      </c>
      <c r="Z31" s="231">
        <v>21</v>
      </c>
      <c r="AA31" s="235"/>
      <c r="AB31" s="232">
        <v>625</v>
      </c>
      <c r="AC31" s="233">
        <v>1.3</v>
      </c>
      <c r="AD31" s="184">
        <f>(($D$6/50)^AC31)*Outputs!T117</f>
        <v>2012</v>
      </c>
      <c r="AE31" s="236">
        <v>705</v>
      </c>
      <c r="AF31" s="233">
        <v>1.3</v>
      </c>
      <c r="AG31" s="184">
        <f>(($D$6/50)^AF31)*Outputs!W117</f>
        <v>2012</v>
      </c>
    </row>
    <row r="32" spans="1:33" ht="15" thickBot="1" x14ac:dyDescent="0.25">
      <c r="A32" s="308" t="s">
        <v>108</v>
      </c>
      <c r="W32" s="192"/>
      <c r="X32" s="192"/>
      <c r="Y32" s="250">
        <v>2100</v>
      </c>
      <c r="Z32" s="245">
        <v>21</v>
      </c>
      <c r="AA32" s="251"/>
      <c r="AB32" s="246">
        <v>775</v>
      </c>
      <c r="AC32" s="247">
        <v>1.3</v>
      </c>
      <c r="AD32" s="186">
        <f>(($D$6/50)^AC32)*Outputs!T118</f>
        <v>2473</v>
      </c>
      <c r="AE32" s="252">
        <v>855</v>
      </c>
      <c r="AF32" s="247">
        <v>1.3</v>
      </c>
      <c r="AG32" s="186">
        <f>(($D$6/50)^AF32)*Outputs!W118</f>
        <v>2473</v>
      </c>
    </row>
    <row r="33" spans="1:17" ht="15" thickBot="1" x14ac:dyDescent="0.25"/>
    <row r="34" spans="1:17" ht="57.75" thickBot="1" x14ac:dyDescent="0.25">
      <c r="A34" s="561" t="s">
        <v>19</v>
      </c>
      <c r="B34" s="561" t="s">
        <v>13</v>
      </c>
      <c r="C34" s="561" t="s">
        <v>18</v>
      </c>
      <c r="D34" s="561" t="s">
        <v>20</v>
      </c>
      <c r="E34" s="277" t="s">
        <v>6</v>
      </c>
      <c r="F34" s="196">
        <v>400</v>
      </c>
      <c r="G34" s="197">
        <v>600</v>
      </c>
      <c r="H34" s="197">
        <v>800</v>
      </c>
      <c r="I34" s="197">
        <v>1000</v>
      </c>
      <c r="J34" s="197">
        <v>1200</v>
      </c>
      <c r="K34" s="197">
        <v>1400</v>
      </c>
      <c r="L34" s="197">
        <v>1600</v>
      </c>
      <c r="M34" s="197">
        <v>1800</v>
      </c>
      <c r="N34" s="197">
        <v>2000</v>
      </c>
      <c r="O34" s="197">
        <v>2300</v>
      </c>
      <c r="P34" s="197">
        <v>2600</v>
      </c>
      <c r="Q34" s="198">
        <v>3000</v>
      </c>
    </row>
    <row r="35" spans="1:17" ht="15" hidden="1" thickBot="1" x14ac:dyDescent="0.25">
      <c r="A35" s="201"/>
      <c r="B35" s="201"/>
      <c r="C35" s="202"/>
      <c r="D35" s="201"/>
      <c r="E35" s="203"/>
      <c r="F35" s="204">
        <f>F34/1000</f>
        <v>0.4</v>
      </c>
      <c r="G35" s="204">
        <f t="shared" ref="G35:Q35" si="10">G34/1000</f>
        <v>0.6</v>
      </c>
      <c r="H35" s="204">
        <f t="shared" si="10"/>
        <v>0.8</v>
      </c>
      <c r="I35" s="204">
        <f t="shared" si="10"/>
        <v>1</v>
      </c>
      <c r="J35" s="204">
        <f t="shared" si="10"/>
        <v>1.2</v>
      </c>
      <c r="K35" s="204">
        <f t="shared" si="10"/>
        <v>1.4</v>
      </c>
      <c r="L35" s="204">
        <f t="shared" si="10"/>
        <v>1.6</v>
      </c>
      <c r="M35" s="204">
        <f t="shared" si="10"/>
        <v>1.8</v>
      </c>
      <c r="N35" s="204">
        <f t="shared" si="10"/>
        <v>2</v>
      </c>
      <c r="O35" s="204">
        <f t="shared" si="10"/>
        <v>2.2999999999999998</v>
      </c>
      <c r="P35" s="204">
        <f t="shared" si="10"/>
        <v>2.6</v>
      </c>
      <c r="Q35" s="205">
        <f t="shared" si="10"/>
        <v>3</v>
      </c>
    </row>
    <row r="36" spans="1:17" x14ac:dyDescent="0.2">
      <c r="A36" s="216">
        <v>300</v>
      </c>
      <c r="B36" s="216">
        <v>11</v>
      </c>
      <c r="C36" s="216">
        <v>1.28</v>
      </c>
      <c r="D36" s="226">
        <v>529</v>
      </c>
      <c r="E36" s="227"/>
      <c r="F36" s="228"/>
      <c r="G36" s="171">
        <f t="shared" ref="G36:G44" si="11">(($D$6/50)^$C36)*(G$13*$D36)</f>
        <v>317.39999999999998</v>
      </c>
      <c r="H36" s="170"/>
      <c r="I36" s="171">
        <f t="shared" ref="I36:I44" si="12">(($D$6/50)^$C36)*(I$13*$D36)</f>
        <v>529</v>
      </c>
      <c r="J36" s="170"/>
      <c r="K36" s="171">
        <f t="shared" ref="K36:K44" si="13">(($D$6/50)^$C36)*(K$13*$D36)</f>
        <v>740.59999999999991</v>
      </c>
      <c r="L36" s="170"/>
      <c r="M36" s="170"/>
      <c r="N36" s="171">
        <f t="shared" ref="N36:N44" si="14">(($D$6/50)^$C36)*(N$13*$D36)</f>
        <v>1058</v>
      </c>
      <c r="O36" s="170"/>
      <c r="P36" s="170"/>
      <c r="Q36" s="229"/>
    </row>
    <row r="37" spans="1:17" x14ac:dyDescent="0.2">
      <c r="A37" s="231">
        <v>300</v>
      </c>
      <c r="B37" s="231">
        <v>22</v>
      </c>
      <c r="C37" s="231">
        <v>1.3</v>
      </c>
      <c r="D37" s="237">
        <v>937</v>
      </c>
      <c r="E37" s="227"/>
      <c r="F37" s="173"/>
      <c r="G37" s="174">
        <f t="shared" si="11"/>
        <v>562.19999999999993</v>
      </c>
      <c r="H37" s="175"/>
      <c r="I37" s="174">
        <f t="shared" si="12"/>
        <v>937</v>
      </c>
      <c r="J37" s="175"/>
      <c r="K37" s="174">
        <f t="shared" si="13"/>
        <v>1311.8</v>
      </c>
      <c r="L37" s="175"/>
      <c r="M37" s="175"/>
      <c r="N37" s="174">
        <f t="shared" si="14"/>
        <v>1874</v>
      </c>
      <c r="O37" s="175"/>
      <c r="P37" s="175"/>
      <c r="Q37" s="176"/>
    </row>
    <row r="38" spans="1:17" x14ac:dyDescent="0.2">
      <c r="A38" s="231">
        <v>400</v>
      </c>
      <c r="B38" s="231">
        <v>11</v>
      </c>
      <c r="C38" s="231">
        <v>1.28</v>
      </c>
      <c r="D38" s="237">
        <v>680</v>
      </c>
      <c r="E38" s="227"/>
      <c r="F38" s="174">
        <f t="shared" ref="F38:F44" si="15">(($D$6/50)^$C38)*(F$13*$D38)</f>
        <v>272</v>
      </c>
      <c r="G38" s="174">
        <f t="shared" si="11"/>
        <v>408</v>
      </c>
      <c r="H38" s="174">
        <f t="shared" ref="H38:H44" si="16">(($D$6/50)^$C38)*(H$13*$D38)</f>
        <v>544</v>
      </c>
      <c r="I38" s="174">
        <f t="shared" si="12"/>
        <v>680</v>
      </c>
      <c r="J38" s="174">
        <f t="shared" ref="J38:J44" si="17">(($D$6/50)^$C38)*(J$13*$D38)</f>
        <v>816</v>
      </c>
      <c r="K38" s="174">
        <f t="shared" si="13"/>
        <v>951.99999999999989</v>
      </c>
      <c r="L38" s="174">
        <f t="shared" ref="L38:M44" si="18">(($D$6/50)^$C38)*(L$13*$D38)</f>
        <v>1088</v>
      </c>
      <c r="M38" s="174">
        <f t="shared" si="18"/>
        <v>1224</v>
      </c>
      <c r="N38" s="174">
        <f t="shared" si="14"/>
        <v>1360</v>
      </c>
      <c r="O38" s="175"/>
      <c r="P38" s="175"/>
      <c r="Q38" s="176"/>
    </row>
    <row r="39" spans="1:17" x14ac:dyDescent="0.2">
      <c r="A39" s="231">
        <v>400</v>
      </c>
      <c r="B39" s="231">
        <v>22</v>
      </c>
      <c r="C39" s="231">
        <v>1.3</v>
      </c>
      <c r="D39" s="237">
        <v>1198</v>
      </c>
      <c r="E39" s="227"/>
      <c r="F39" s="174">
        <f t="shared" si="15"/>
        <v>479.20000000000005</v>
      </c>
      <c r="G39" s="174">
        <f t="shared" si="11"/>
        <v>718.8</v>
      </c>
      <c r="H39" s="174">
        <f t="shared" si="16"/>
        <v>958.40000000000009</v>
      </c>
      <c r="I39" s="174">
        <f t="shared" si="12"/>
        <v>1198</v>
      </c>
      <c r="J39" s="174">
        <f t="shared" si="17"/>
        <v>1437.6</v>
      </c>
      <c r="K39" s="174">
        <f t="shared" si="13"/>
        <v>1677.1999999999998</v>
      </c>
      <c r="L39" s="174">
        <f t="shared" si="18"/>
        <v>1916.8000000000002</v>
      </c>
      <c r="M39" s="174">
        <f t="shared" si="18"/>
        <v>2156.4</v>
      </c>
      <c r="N39" s="174">
        <f t="shared" si="14"/>
        <v>2396</v>
      </c>
      <c r="O39" s="175"/>
      <c r="P39" s="175"/>
      <c r="Q39" s="176"/>
    </row>
    <row r="40" spans="1:17" x14ac:dyDescent="0.2">
      <c r="A40" s="231">
        <v>500</v>
      </c>
      <c r="B40" s="231">
        <v>11</v>
      </c>
      <c r="C40" s="231">
        <v>1.28</v>
      </c>
      <c r="D40" s="237">
        <v>823</v>
      </c>
      <c r="E40" s="227"/>
      <c r="F40" s="174">
        <f t="shared" si="15"/>
        <v>329.20000000000005</v>
      </c>
      <c r="G40" s="174">
        <f t="shared" si="11"/>
        <v>493.79999999999995</v>
      </c>
      <c r="H40" s="174">
        <f t="shared" si="16"/>
        <v>658.40000000000009</v>
      </c>
      <c r="I40" s="174">
        <f t="shared" si="12"/>
        <v>823</v>
      </c>
      <c r="J40" s="174">
        <f t="shared" si="17"/>
        <v>987.59999999999991</v>
      </c>
      <c r="K40" s="174">
        <f t="shared" si="13"/>
        <v>1152.1999999999998</v>
      </c>
      <c r="L40" s="174">
        <f t="shared" si="18"/>
        <v>1316.8000000000002</v>
      </c>
      <c r="M40" s="174">
        <f t="shared" si="18"/>
        <v>1481.4</v>
      </c>
      <c r="N40" s="174">
        <f t="shared" si="14"/>
        <v>1646</v>
      </c>
      <c r="O40" s="175"/>
      <c r="P40" s="175"/>
      <c r="Q40" s="176"/>
    </row>
    <row r="41" spans="1:17" x14ac:dyDescent="0.2">
      <c r="A41" s="231">
        <v>500</v>
      </c>
      <c r="B41" s="231">
        <v>22</v>
      </c>
      <c r="C41" s="231">
        <v>1.31</v>
      </c>
      <c r="D41" s="237">
        <v>1444</v>
      </c>
      <c r="E41" s="227"/>
      <c r="F41" s="174">
        <f t="shared" si="15"/>
        <v>577.6</v>
      </c>
      <c r="G41" s="174">
        <f t="shared" si="11"/>
        <v>866.4</v>
      </c>
      <c r="H41" s="174">
        <f t="shared" si="16"/>
        <v>1155.2</v>
      </c>
      <c r="I41" s="174">
        <f t="shared" si="12"/>
        <v>1444</v>
      </c>
      <c r="J41" s="174">
        <f t="shared" si="17"/>
        <v>1732.8</v>
      </c>
      <c r="K41" s="174">
        <f t="shared" si="13"/>
        <v>2021.6</v>
      </c>
      <c r="L41" s="174">
        <f t="shared" si="18"/>
        <v>2310.4</v>
      </c>
      <c r="M41" s="174">
        <f t="shared" si="18"/>
        <v>2599.2000000000003</v>
      </c>
      <c r="N41" s="174">
        <f t="shared" si="14"/>
        <v>2888</v>
      </c>
      <c r="O41" s="175"/>
      <c r="P41" s="175"/>
      <c r="Q41" s="176"/>
    </row>
    <row r="42" spans="1:17" x14ac:dyDescent="0.2">
      <c r="A42" s="231">
        <v>600</v>
      </c>
      <c r="B42" s="231">
        <v>11</v>
      </c>
      <c r="C42" s="231">
        <v>1.28</v>
      </c>
      <c r="D42" s="237">
        <v>961</v>
      </c>
      <c r="E42" s="227"/>
      <c r="F42" s="174">
        <f t="shared" si="15"/>
        <v>384.40000000000003</v>
      </c>
      <c r="G42" s="174">
        <f t="shared" si="11"/>
        <v>576.6</v>
      </c>
      <c r="H42" s="174">
        <f t="shared" si="16"/>
        <v>768.80000000000007</v>
      </c>
      <c r="I42" s="174">
        <f t="shared" si="12"/>
        <v>961</v>
      </c>
      <c r="J42" s="174">
        <f t="shared" si="17"/>
        <v>1153.2</v>
      </c>
      <c r="K42" s="174">
        <f t="shared" si="13"/>
        <v>1345.3999999999999</v>
      </c>
      <c r="L42" s="174">
        <f t="shared" si="18"/>
        <v>1537.6000000000001</v>
      </c>
      <c r="M42" s="174">
        <f t="shared" si="18"/>
        <v>1729.8</v>
      </c>
      <c r="N42" s="174">
        <f t="shared" si="14"/>
        <v>1922</v>
      </c>
      <c r="O42" s="174">
        <f>(($D$6/50)^$C42)*(O$13*$D42)</f>
        <v>2210.2999999999997</v>
      </c>
      <c r="P42" s="174">
        <f>(($D$6/50)^$C42)*(P$13*$D42)</f>
        <v>2498.6</v>
      </c>
      <c r="Q42" s="178">
        <f>(($D$6/50)^$C42)*(Q$13*$D42)</f>
        <v>2883</v>
      </c>
    </row>
    <row r="43" spans="1:17" x14ac:dyDescent="0.2">
      <c r="A43" s="231">
        <v>600</v>
      </c>
      <c r="B43" s="231">
        <v>21</v>
      </c>
      <c r="C43" s="231">
        <v>1.29</v>
      </c>
      <c r="D43" s="237">
        <v>1288</v>
      </c>
      <c r="E43" s="227"/>
      <c r="F43" s="174">
        <f t="shared" si="15"/>
        <v>515.20000000000005</v>
      </c>
      <c r="G43" s="174">
        <f t="shared" si="11"/>
        <v>772.8</v>
      </c>
      <c r="H43" s="174">
        <f t="shared" si="16"/>
        <v>1030.4000000000001</v>
      </c>
      <c r="I43" s="174">
        <f t="shared" si="12"/>
        <v>1288</v>
      </c>
      <c r="J43" s="174">
        <f t="shared" si="17"/>
        <v>1545.6</v>
      </c>
      <c r="K43" s="174">
        <f t="shared" si="13"/>
        <v>1803.1999999999998</v>
      </c>
      <c r="L43" s="174">
        <f t="shared" si="18"/>
        <v>2060.8000000000002</v>
      </c>
      <c r="M43" s="174">
        <f t="shared" si="18"/>
        <v>2318.4</v>
      </c>
      <c r="N43" s="174">
        <f t="shared" si="14"/>
        <v>2576</v>
      </c>
      <c r="O43" s="238"/>
      <c r="P43" s="238"/>
      <c r="Q43" s="239"/>
    </row>
    <row r="44" spans="1:17" ht="15" thickBot="1" x14ac:dyDescent="0.25">
      <c r="A44" s="245">
        <v>600</v>
      </c>
      <c r="B44" s="245">
        <v>22</v>
      </c>
      <c r="C44" s="245">
        <v>1.32</v>
      </c>
      <c r="D44" s="248">
        <v>1676</v>
      </c>
      <c r="E44" s="249"/>
      <c r="F44" s="180">
        <f t="shared" si="15"/>
        <v>670.40000000000009</v>
      </c>
      <c r="G44" s="180">
        <f t="shared" si="11"/>
        <v>1005.5999999999999</v>
      </c>
      <c r="H44" s="180">
        <f t="shared" si="16"/>
        <v>1340.8000000000002</v>
      </c>
      <c r="I44" s="180">
        <f t="shared" si="12"/>
        <v>1676</v>
      </c>
      <c r="J44" s="180">
        <f t="shared" si="17"/>
        <v>2011.1999999999998</v>
      </c>
      <c r="K44" s="180">
        <f t="shared" si="13"/>
        <v>2346.3999999999996</v>
      </c>
      <c r="L44" s="180">
        <f t="shared" si="18"/>
        <v>2681.6000000000004</v>
      </c>
      <c r="M44" s="180">
        <f t="shared" si="18"/>
        <v>3016.8</v>
      </c>
      <c r="N44" s="180">
        <f t="shared" si="14"/>
        <v>3352</v>
      </c>
      <c r="O44" s="180">
        <f>(($D$6/50)^$C44)*(O$13*$D44)</f>
        <v>3854.7999999999997</v>
      </c>
      <c r="P44" s="180">
        <f>(($D$6/50)^$C44)*(P$13*$D44)</f>
        <v>4357.6000000000004</v>
      </c>
      <c r="Q44" s="240">
        <f>(($D$6/50)^$C44)*(Q$13*$D44)</f>
        <v>5028</v>
      </c>
    </row>
    <row r="45" spans="1:17" x14ac:dyDescent="0.2">
      <c r="E45" s="168"/>
      <c r="F45" s="168"/>
      <c r="G45" s="168"/>
      <c r="H45" s="168"/>
      <c r="I45" s="168"/>
      <c r="J45" s="168"/>
      <c r="K45" s="168"/>
      <c r="L45" s="168"/>
      <c r="M45" s="168"/>
      <c r="N45" s="168"/>
      <c r="O45" s="168"/>
      <c r="P45" s="168"/>
      <c r="Q45" s="168"/>
    </row>
    <row r="46" spans="1:17" x14ac:dyDescent="0.2">
      <c r="E46" s="168"/>
      <c r="F46" s="168"/>
      <c r="G46" s="168"/>
      <c r="H46" s="168"/>
      <c r="I46" s="168"/>
      <c r="J46" s="168"/>
      <c r="K46" s="168"/>
      <c r="L46" s="168"/>
      <c r="M46" s="168"/>
      <c r="N46" s="168"/>
      <c r="O46" s="168"/>
      <c r="P46" s="168"/>
      <c r="Q46" s="168"/>
    </row>
  </sheetData>
  <sheetProtection algorithmName="SHA-512" hashValue="QzfpPXmPCXk3ZmpQmwPDfNxTLMX+SDKJUY5MOBpv56Fj/HvDTm23QAG3PP11Hdl70/UaDBgXs+mkeaXBowLmwA==" saltValue="cGw8r15ZAqlawZvoGnnKQQ==" spinCount="100000" sheet="1" objects="1" scenarios="1"/>
  <mergeCells count="1">
    <mergeCell ref="H2:J2"/>
  </mergeCells>
  <conditionalFormatting sqref="F14:Q27">
    <cfRule type="cellIs" dxfId="77" priority="3" operator="greaterThanOrEqual">
      <formula>$D$8</formula>
    </cfRule>
  </conditionalFormatting>
  <conditionalFormatting sqref="F36:Q37 H38:Q42 F38:G44 H43:N44 O44:Q44">
    <cfRule type="cellIs" dxfId="76" priority="10" operator="greaterThanOrEqual">
      <formula>$D$8</formula>
    </cfRule>
  </conditionalFormatting>
  <conditionalFormatting sqref="H6">
    <cfRule type="cellIs" dxfId="75" priority="1" operator="greaterThanOrEqual">
      <formula>$D$8</formula>
    </cfRule>
  </conditionalFormatting>
  <conditionalFormatting sqref="I5:J5">
    <cfRule type="cellIs" dxfId="74" priority="2" operator="greaterThanOrEqual">
      <formula>$D$8</formula>
    </cfRule>
  </conditionalFormatting>
  <conditionalFormatting sqref="W14:W29">
    <cfRule type="cellIs" dxfId="73" priority="34" operator="greaterThanOrEqual">
      <formula>$D$8</formula>
    </cfRule>
  </conditionalFormatting>
  <conditionalFormatting sqref="AD15:AD32 AG15:AG32">
    <cfRule type="cellIs" dxfId="72" priority="44" operator="greaterThanOrEqual">
      <formula>$D$8</formula>
    </cfRule>
  </conditionalFormatting>
  <dataValidations count="2">
    <dataValidation type="custom" allowBlank="1" showInputMessage="1" showErrorMessage="1" errorTitle="Error" error="Flow Temp Too High" sqref="D3" xr:uid="{E0450C52-4B7A-4D90-A1E3-0FFD444155AD}">
      <formula1>D3&lt;100</formula1>
    </dataValidation>
    <dataValidation type="custom" allowBlank="1" showInputMessage="1" showErrorMessage="1" errorTitle="Error" error="Return Temp can not be higher than Flow Temp" sqref="D4" xr:uid="{582CEAD1-91A9-4ACA-86A6-80858A6172FF}">
      <formula1>D4&lt;D3</formula1>
    </dataValidation>
  </dataValidations>
  <hyperlinks>
    <hyperlink ref="O4" r:id="rId1" xr:uid="{5524E005-23E5-4214-842F-6C7844D6EC69}"/>
    <hyperlink ref="O5" r:id="rId2" xr:uid="{E2F0BA9E-7718-43A0-9D2B-5E527FE7A76F}"/>
    <hyperlink ref="S3:U3" location="Home!A1" display="Home" xr:uid="{4043775A-B87A-42E3-9EA3-B6AF5C724D7D}"/>
    <hyperlink ref="S4:U4" r:id="rId3" display="Fascia Webpage" xr:uid="{7E7C5030-FBFA-476A-ABC2-BD897CDECB7F}"/>
    <hyperlink ref="S5:U5" r:id="rId4" display="Fascia Grace Webpage" xr:uid="{31EFE5C5-FBC7-4B23-A632-1A3BC6A235A1}"/>
    <hyperlink ref="S6:U6" location="Valves!Print_Area" display="Valves" xr:uid="{F728804C-2924-4145-A5CD-3E0D6B407E96}"/>
  </hyperlinks>
  <pageMargins left="0.7" right="0.7" top="0.75" bottom="0.75" header="0.3" footer="0.3"/>
  <pageSetup paperSize="9" scale="60" orientation="portrait"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95A00-C5E4-4CC0-9543-BB5D62C897E9}">
  <sheetPr codeName="Sheet4"/>
  <dimension ref="A1:U34"/>
  <sheetViews>
    <sheetView showGridLines="0" zoomScale="85" zoomScaleNormal="85" workbookViewId="0">
      <selection activeCell="I20" sqref="I20"/>
    </sheetView>
  </sheetViews>
  <sheetFormatPr defaultRowHeight="14.25" x14ac:dyDescent="0.2"/>
  <cols>
    <col min="1" max="1" width="9.140625" style="168"/>
    <col min="2" max="2" width="9.85546875" style="168" customWidth="1"/>
    <col min="3" max="3" width="11" style="168" customWidth="1"/>
    <col min="4" max="4" width="16.5703125" style="168" bestFit="1" customWidth="1"/>
    <col min="5" max="5" width="9.42578125" style="192" customWidth="1"/>
    <col min="6" max="6" width="9.7109375" style="192" customWidth="1"/>
    <col min="7" max="7" width="8.7109375" style="192" customWidth="1"/>
    <col min="8" max="20" width="7.28515625" style="192" customWidth="1"/>
    <col min="21" max="21" width="2.7109375" style="168" customWidth="1"/>
    <col min="22" max="16384" width="9.140625" style="168"/>
  </cols>
  <sheetData>
    <row r="1" spans="1:21" ht="46.5" customHeight="1" thickBot="1" x14ac:dyDescent="0.25">
      <c r="A1" s="265" t="s">
        <v>56</v>
      </c>
    </row>
    <row r="2" spans="1:21" ht="16.5" customHeight="1" thickBot="1" x14ac:dyDescent="0.5">
      <c r="A2" s="266"/>
      <c r="F2" s="128"/>
      <c r="G2" s="687" t="s">
        <v>244</v>
      </c>
      <c r="H2" s="611"/>
    </row>
    <row r="3" spans="1:21" ht="15.75" customHeight="1" thickBot="1" x14ac:dyDescent="0.25">
      <c r="A3" s="259" t="s">
        <v>2</v>
      </c>
      <c r="B3" s="260"/>
      <c r="C3" s="261"/>
      <c r="D3" s="81">
        <v>80</v>
      </c>
      <c r="E3" s="264"/>
      <c r="F3" s="590"/>
      <c r="G3" s="688"/>
      <c r="H3" s="612"/>
      <c r="I3" s="257" t="s">
        <v>26</v>
      </c>
      <c r="J3" s="616"/>
      <c r="K3" s="499" t="s">
        <v>27</v>
      </c>
      <c r="L3" s="500"/>
      <c r="M3" s="500"/>
      <c r="N3" s="501"/>
      <c r="O3" s="267" t="s">
        <v>172</v>
      </c>
      <c r="P3" s="502"/>
      <c r="Q3" s="503"/>
      <c r="R3" s="264"/>
      <c r="S3" s="264"/>
      <c r="T3" s="264"/>
    </row>
    <row r="4" spans="1:21" ht="15" thickBot="1" x14ac:dyDescent="0.25">
      <c r="A4" s="259" t="s">
        <v>3</v>
      </c>
      <c r="B4" s="260"/>
      <c r="C4" s="261"/>
      <c r="D4" s="81">
        <v>60</v>
      </c>
      <c r="F4" s="591" t="s">
        <v>239</v>
      </c>
      <c r="G4" s="613">
        <v>61</v>
      </c>
      <c r="H4" s="612"/>
      <c r="I4" s="262" t="s">
        <v>31</v>
      </c>
      <c r="J4" s="617"/>
      <c r="K4" s="504" t="s">
        <v>28</v>
      </c>
      <c r="L4" s="505"/>
      <c r="M4" s="505"/>
      <c r="N4" s="506"/>
      <c r="O4" s="267" t="s">
        <v>171</v>
      </c>
      <c r="P4" s="502"/>
      <c r="Q4" s="503"/>
    </row>
    <row r="5" spans="1:21" ht="15" thickBot="1" x14ac:dyDescent="0.25">
      <c r="A5" s="259" t="s">
        <v>4</v>
      </c>
      <c r="B5" s="260"/>
      <c r="C5" s="261"/>
      <c r="D5" s="81">
        <v>20</v>
      </c>
      <c r="F5" s="591" t="s">
        <v>241</v>
      </c>
      <c r="G5" s="614">
        <v>80</v>
      </c>
      <c r="H5" s="304"/>
      <c r="I5" s="257" t="s">
        <v>29</v>
      </c>
      <c r="J5" s="616"/>
      <c r="K5" s="507" t="s">
        <v>30</v>
      </c>
      <c r="L5" s="508"/>
      <c r="M5" s="508"/>
      <c r="N5" s="509"/>
      <c r="O5" s="584" t="s">
        <v>209</v>
      </c>
      <c r="P5" s="188"/>
      <c r="Q5" s="188"/>
    </row>
    <row r="6" spans="1:21" ht="15" thickBot="1" x14ac:dyDescent="0.25">
      <c r="A6" s="256"/>
      <c r="B6" s="254"/>
      <c r="C6" s="255" t="s">
        <v>33</v>
      </c>
      <c r="D6" s="187">
        <f>((D3+D4)/2)-D5</f>
        <v>50</v>
      </c>
      <c r="F6" s="591" t="s">
        <v>242</v>
      </c>
      <c r="G6" s="615">
        <v>105</v>
      </c>
      <c r="H6" s="612"/>
    </row>
    <row r="7" spans="1:21" ht="15" thickBot="1" x14ac:dyDescent="0.25">
      <c r="A7" s="189"/>
      <c r="B7" s="190"/>
      <c r="C7" s="189"/>
      <c r="D7" s="191"/>
      <c r="F7" s="612"/>
      <c r="G7" s="612"/>
      <c r="H7" s="612"/>
    </row>
    <row r="8" spans="1:21" ht="15" thickBot="1" x14ac:dyDescent="0.25">
      <c r="A8" s="253" t="s">
        <v>25</v>
      </c>
      <c r="B8" s="254"/>
      <c r="C8" s="255"/>
      <c r="D8" s="81">
        <v>1000</v>
      </c>
      <c r="F8" s="612"/>
      <c r="G8" s="612"/>
      <c r="H8" s="612"/>
    </row>
    <row r="9" spans="1:21" x14ac:dyDescent="0.2">
      <c r="A9" s="189"/>
      <c r="B9" s="190"/>
      <c r="C9" s="189"/>
      <c r="D9" s="191"/>
      <c r="F9" s="612"/>
      <c r="G9" s="612"/>
      <c r="H9" s="304"/>
    </row>
    <row r="10" spans="1:21" ht="15" thickBot="1" x14ac:dyDescent="0.25">
      <c r="A10" s="189"/>
      <c r="B10" s="190"/>
      <c r="C10" s="189"/>
      <c r="D10" s="191"/>
    </row>
    <row r="11" spans="1:21" ht="57.75" thickBot="1" x14ac:dyDescent="0.25">
      <c r="A11" s="194" t="s">
        <v>19</v>
      </c>
      <c r="B11" s="194" t="s">
        <v>13</v>
      </c>
      <c r="C11" s="194" t="s">
        <v>18</v>
      </c>
      <c r="D11" s="194" t="s">
        <v>20</v>
      </c>
      <c r="E11" s="195" t="s">
        <v>6</v>
      </c>
      <c r="F11" s="196">
        <v>400</v>
      </c>
      <c r="G11" s="197">
        <v>520</v>
      </c>
      <c r="H11" s="197">
        <v>600</v>
      </c>
      <c r="I11" s="197">
        <v>720</v>
      </c>
      <c r="J11" s="197">
        <v>800</v>
      </c>
      <c r="K11" s="197">
        <v>920</v>
      </c>
      <c r="L11" s="197">
        <v>1000</v>
      </c>
      <c r="M11" s="197">
        <v>1120</v>
      </c>
      <c r="N11" s="197">
        <v>1200</v>
      </c>
      <c r="O11" s="197">
        <v>1320</v>
      </c>
      <c r="P11" s="197">
        <v>1400</v>
      </c>
      <c r="Q11" s="197">
        <v>1600</v>
      </c>
      <c r="R11" s="197">
        <v>1800</v>
      </c>
      <c r="S11" s="197">
        <v>2000</v>
      </c>
      <c r="T11" s="198">
        <v>2600</v>
      </c>
    </row>
    <row r="12" spans="1:21" ht="15" hidden="1" thickBot="1" x14ac:dyDescent="0.25">
      <c r="A12" s="201"/>
      <c r="B12" s="201"/>
      <c r="C12" s="202"/>
      <c r="D12" s="201"/>
      <c r="E12" s="203"/>
      <c r="F12" s="204">
        <f>F11/1000</f>
        <v>0.4</v>
      </c>
      <c r="G12" s="204">
        <f t="shared" ref="G12:T12" si="0">G11/1000</f>
        <v>0.52</v>
      </c>
      <c r="H12" s="204">
        <f t="shared" si="0"/>
        <v>0.6</v>
      </c>
      <c r="I12" s="204">
        <f t="shared" si="0"/>
        <v>0.72</v>
      </c>
      <c r="J12" s="204">
        <f t="shared" si="0"/>
        <v>0.8</v>
      </c>
      <c r="K12" s="204">
        <f t="shared" si="0"/>
        <v>0.92</v>
      </c>
      <c r="L12" s="204">
        <f t="shared" si="0"/>
        <v>1</v>
      </c>
      <c r="M12" s="204">
        <f t="shared" si="0"/>
        <v>1.1200000000000001</v>
      </c>
      <c r="N12" s="204">
        <f t="shared" si="0"/>
        <v>1.2</v>
      </c>
      <c r="O12" s="204">
        <f t="shared" si="0"/>
        <v>1.32</v>
      </c>
      <c r="P12" s="204">
        <f t="shared" si="0"/>
        <v>1.4</v>
      </c>
      <c r="Q12" s="204">
        <f t="shared" si="0"/>
        <v>1.6</v>
      </c>
      <c r="R12" s="204">
        <f t="shared" si="0"/>
        <v>1.8</v>
      </c>
      <c r="S12" s="204">
        <f t="shared" si="0"/>
        <v>2</v>
      </c>
      <c r="T12" s="204">
        <f t="shared" si="0"/>
        <v>2.6</v>
      </c>
    </row>
    <row r="13" spans="1:21" ht="15" thickBot="1" x14ac:dyDescent="0.25">
      <c r="A13" s="209"/>
      <c r="B13" s="210"/>
      <c r="C13" s="210"/>
      <c r="D13" s="211"/>
      <c r="E13" s="212"/>
      <c r="F13" s="213" t="s">
        <v>57</v>
      </c>
      <c r="G13" s="214"/>
      <c r="H13" s="214"/>
      <c r="I13" s="214"/>
      <c r="J13" s="214"/>
      <c r="K13" s="214"/>
      <c r="L13" s="214"/>
      <c r="M13" s="214"/>
      <c r="N13" s="214"/>
      <c r="O13" s="214"/>
      <c r="P13" s="214"/>
      <c r="Q13" s="214"/>
      <c r="R13" s="214"/>
      <c r="S13" s="214"/>
      <c r="T13" s="215"/>
    </row>
    <row r="14" spans="1:21" x14ac:dyDescent="0.2">
      <c r="A14" s="216">
        <v>300</v>
      </c>
      <c r="B14" s="216">
        <v>11</v>
      </c>
      <c r="C14" s="216">
        <v>1.33</v>
      </c>
      <c r="D14" s="226">
        <v>565</v>
      </c>
      <c r="E14" s="270"/>
      <c r="F14" s="228"/>
      <c r="G14" s="170"/>
      <c r="H14" s="171">
        <f t="shared" ref="H14:H17" si="1">(($D$6/50)^$C14)*(H$12*$D14)</f>
        <v>339</v>
      </c>
      <c r="I14" s="170"/>
      <c r="J14" s="170"/>
      <c r="K14" s="170"/>
      <c r="L14" s="171">
        <f t="shared" ref="F14:T23" si="2">(($D$6/50)^$C14)*(L$12*$D14)</f>
        <v>565</v>
      </c>
      <c r="M14" s="170"/>
      <c r="N14" s="170"/>
      <c r="O14" s="170"/>
      <c r="P14" s="171">
        <f t="shared" si="2"/>
        <v>791</v>
      </c>
      <c r="Q14" s="170"/>
      <c r="R14" s="170"/>
      <c r="S14" s="171">
        <f t="shared" si="2"/>
        <v>1130</v>
      </c>
      <c r="T14" s="229"/>
      <c r="U14" s="230"/>
    </row>
    <row r="15" spans="1:21" x14ac:dyDescent="0.2">
      <c r="A15" s="231">
        <v>300</v>
      </c>
      <c r="B15" s="231">
        <v>22</v>
      </c>
      <c r="C15" s="231">
        <v>1.3</v>
      </c>
      <c r="D15" s="237">
        <v>1026</v>
      </c>
      <c r="E15" s="270"/>
      <c r="F15" s="173"/>
      <c r="G15" s="175"/>
      <c r="H15" s="174">
        <f t="shared" si="1"/>
        <v>615.6</v>
      </c>
      <c r="I15" s="175"/>
      <c r="J15" s="175"/>
      <c r="K15" s="175"/>
      <c r="L15" s="174">
        <f t="shared" si="2"/>
        <v>1026</v>
      </c>
      <c r="M15" s="175"/>
      <c r="N15" s="175"/>
      <c r="O15" s="175"/>
      <c r="P15" s="174">
        <f t="shared" si="2"/>
        <v>1436.3999999999999</v>
      </c>
      <c r="Q15" s="175"/>
      <c r="R15" s="175"/>
      <c r="S15" s="174">
        <f t="shared" si="2"/>
        <v>2052</v>
      </c>
      <c r="T15" s="176"/>
      <c r="U15" s="230"/>
    </row>
    <row r="16" spans="1:21" x14ac:dyDescent="0.2">
      <c r="A16" s="231">
        <v>400</v>
      </c>
      <c r="B16" s="231">
        <v>11</v>
      </c>
      <c r="C16" s="231">
        <v>1.34</v>
      </c>
      <c r="D16" s="237">
        <v>708</v>
      </c>
      <c r="E16" s="270"/>
      <c r="F16" s="177">
        <f>(($D$6/50)^$C16)*(F$12*$D16)</f>
        <v>283.2</v>
      </c>
      <c r="G16" s="175"/>
      <c r="H16" s="174">
        <f t="shared" si="1"/>
        <v>424.8</v>
      </c>
      <c r="I16" s="175"/>
      <c r="J16" s="174">
        <f t="shared" si="2"/>
        <v>566.4</v>
      </c>
      <c r="K16" s="175"/>
      <c r="L16" s="174">
        <f t="shared" si="2"/>
        <v>708</v>
      </c>
      <c r="M16" s="175"/>
      <c r="N16" s="174">
        <f t="shared" si="2"/>
        <v>849.6</v>
      </c>
      <c r="O16" s="175"/>
      <c r="P16" s="174">
        <f t="shared" si="2"/>
        <v>991.19999999999993</v>
      </c>
      <c r="Q16" s="174">
        <f t="shared" si="2"/>
        <v>1132.8</v>
      </c>
      <c r="R16" s="174">
        <f t="shared" si="2"/>
        <v>1274.4000000000001</v>
      </c>
      <c r="S16" s="174">
        <f t="shared" si="2"/>
        <v>1416</v>
      </c>
      <c r="T16" s="176"/>
      <c r="U16" s="230"/>
    </row>
    <row r="17" spans="1:21" x14ac:dyDescent="0.2">
      <c r="A17" s="231">
        <v>400</v>
      </c>
      <c r="B17" s="231">
        <v>22</v>
      </c>
      <c r="C17" s="231">
        <v>1.35</v>
      </c>
      <c r="D17" s="237">
        <v>1357</v>
      </c>
      <c r="E17" s="270"/>
      <c r="F17" s="177">
        <f>(($D$6/50)^$C17)*(F$12*$D17)</f>
        <v>542.80000000000007</v>
      </c>
      <c r="G17" s="175"/>
      <c r="H17" s="174">
        <f t="shared" si="1"/>
        <v>814.19999999999993</v>
      </c>
      <c r="I17" s="175"/>
      <c r="J17" s="174">
        <f t="shared" si="2"/>
        <v>1085.6000000000001</v>
      </c>
      <c r="K17" s="175"/>
      <c r="L17" s="174">
        <f t="shared" si="2"/>
        <v>1357</v>
      </c>
      <c r="M17" s="175"/>
      <c r="N17" s="174">
        <f t="shared" si="2"/>
        <v>1628.3999999999999</v>
      </c>
      <c r="O17" s="175"/>
      <c r="P17" s="174">
        <f t="shared" si="2"/>
        <v>1899.8</v>
      </c>
      <c r="Q17" s="174">
        <f t="shared" si="2"/>
        <v>2171.2000000000003</v>
      </c>
      <c r="R17" s="174">
        <f t="shared" si="2"/>
        <v>2442.6</v>
      </c>
      <c r="S17" s="174">
        <f t="shared" si="2"/>
        <v>2714</v>
      </c>
      <c r="T17" s="176"/>
      <c r="U17" s="230"/>
    </row>
    <row r="18" spans="1:21" x14ac:dyDescent="0.2">
      <c r="A18" s="231">
        <v>500</v>
      </c>
      <c r="B18" s="231">
        <v>11</v>
      </c>
      <c r="C18" s="231">
        <v>1.33</v>
      </c>
      <c r="D18" s="237">
        <v>843</v>
      </c>
      <c r="E18" s="270"/>
      <c r="F18" s="177">
        <f t="shared" si="2"/>
        <v>337.20000000000005</v>
      </c>
      <c r="G18" s="174">
        <f t="shared" si="2"/>
        <v>438.36</v>
      </c>
      <c r="H18" s="174">
        <f t="shared" si="2"/>
        <v>505.79999999999995</v>
      </c>
      <c r="I18" s="174">
        <f t="shared" si="2"/>
        <v>606.95999999999992</v>
      </c>
      <c r="J18" s="174">
        <f t="shared" si="2"/>
        <v>674.40000000000009</v>
      </c>
      <c r="K18" s="174">
        <f t="shared" si="2"/>
        <v>775.56000000000006</v>
      </c>
      <c r="L18" s="174">
        <f t="shared" si="2"/>
        <v>843</v>
      </c>
      <c r="M18" s="175"/>
      <c r="N18" s="174">
        <f t="shared" si="2"/>
        <v>1011.5999999999999</v>
      </c>
      <c r="O18" s="175"/>
      <c r="P18" s="174">
        <f t="shared" si="2"/>
        <v>1180.1999999999998</v>
      </c>
      <c r="Q18" s="174">
        <f t="shared" si="2"/>
        <v>1348.8000000000002</v>
      </c>
      <c r="R18" s="174">
        <f t="shared" si="2"/>
        <v>1517.4</v>
      </c>
      <c r="S18" s="174">
        <f t="shared" si="2"/>
        <v>1686</v>
      </c>
      <c r="T18" s="176"/>
      <c r="U18" s="230"/>
    </row>
    <row r="19" spans="1:21" x14ac:dyDescent="0.2">
      <c r="A19" s="231">
        <v>500</v>
      </c>
      <c r="B19" s="231">
        <v>21</v>
      </c>
      <c r="C19" s="231">
        <v>1.32</v>
      </c>
      <c r="D19" s="237">
        <v>1227</v>
      </c>
      <c r="E19" s="270"/>
      <c r="F19" s="177">
        <f t="shared" si="2"/>
        <v>490.8</v>
      </c>
      <c r="G19" s="174">
        <f t="shared" si="2"/>
        <v>638.04000000000008</v>
      </c>
      <c r="H19" s="174">
        <f t="shared" si="2"/>
        <v>736.19999999999993</v>
      </c>
      <c r="I19" s="174">
        <f t="shared" si="2"/>
        <v>883.43999999999994</v>
      </c>
      <c r="J19" s="174">
        <f t="shared" si="2"/>
        <v>981.6</v>
      </c>
      <c r="K19" s="174">
        <f t="shared" si="2"/>
        <v>1128.8400000000001</v>
      </c>
      <c r="L19" s="174">
        <f t="shared" si="2"/>
        <v>1227</v>
      </c>
      <c r="M19" s="175"/>
      <c r="N19" s="174">
        <f t="shared" si="2"/>
        <v>1472.3999999999999</v>
      </c>
      <c r="O19" s="175"/>
      <c r="P19" s="174">
        <f t="shared" si="2"/>
        <v>1717.8</v>
      </c>
      <c r="Q19" s="174">
        <f t="shared" si="2"/>
        <v>1963.2</v>
      </c>
      <c r="R19" s="174">
        <f t="shared" si="2"/>
        <v>2208.6</v>
      </c>
      <c r="S19" s="174">
        <f t="shared" si="2"/>
        <v>2454</v>
      </c>
      <c r="T19" s="176"/>
      <c r="U19" s="230"/>
    </row>
    <row r="20" spans="1:21" x14ac:dyDescent="0.2">
      <c r="A20" s="231">
        <v>500</v>
      </c>
      <c r="B20" s="231">
        <v>22</v>
      </c>
      <c r="C20" s="231">
        <v>1.33</v>
      </c>
      <c r="D20" s="237">
        <v>1543</v>
      </c>
      <c r="E20" s="270"/>
      <c r="F20" s="177">
        <f t="shared" si="2"/>
        <v>617.20000000000005</v>
      </c>
      <c r="G20" s="174">
        <f t="shared" si="2"/>
        <v>802.36</v>
      </c>
      <c r="H20" s="174">
        <f t="shared" si="2"/>
        <v>925.8</v>
      </c>
      <c r="I20" s="174">
        <f t="shared" si="2"/>
        <v>1110.96</v>
      </c>
      <c r="J20" s="174">
        <f t="shared" si="2"/>
        <v>1234.4000000000001</v>
      </c>
      <c r="K20" s="174">
        <f t="shared" si="2"/>
        <v>1419.5600000000002</v>
      </c>
      <c r="L20" s="174">
        <f t="shared" si="2"/>
        <v>1543</v>
      </c>
      <c r="M20" s="175"/>
      <c r="N20" s="174">
        <f t="shared" si="2"/>
        <v>1851.6</v>
      </c>
      <c r="O20" s="175"/>
      <c r="P20" s="174">
        <f t="shared" si="2"/>
        <v>2160.1999999999998</v>
      </c>
      <c r="Q20" s="174">
        <f t="shared" si="2"/>
        <v>2468.8000000000002</v>
      </c>
      <c r="R20" s="174">
        <f t="shared" si="2"/>
        <v>2777.4</v>
      </c>
      <c r="S20" s="174">
        <f t="shared" si="2"/>
        <v>3086</v>
      </c>
      <c r="T20" s="176"/>
      <c r="U20" s="230"/>
    </row>
    <row r="21" spans="1:21" x14ac:dyDescent="0.2">
      <c r="A21" s="231">
        <v>600</v>
      </c>
      <c r="B21" s="231">
        <v>11</v>
      </c>
      <c r="C21" s="231">
        <v>1.31</v>
      </c>
      <c r="D21" s="237">
        <v>939</v>
      </c>
      <c r="E21" s="270"/>
      <c r="F21" s="177">
        <f t="shared" si="2"/>
        <v>375.6</v>
      </c>
      <c r="G21" s="174">
        <f t="shared" si="2"/>
        <v>488.28000000000003</v>
      </c>
      <c r="H21" s="174">
        <f t="shared" si="2"/>
        <v>563.4</v>
      </c>
      <c r="I21" s="174">
        <f t="shared" si="2"/>
        <v>676.07999999999993</v>
      </c>
      <c r="J21" s="174">
        <f t="shared" si="2"/>
        <v>751.2</v>
      </c>
      <c r="K21" s="174">
        <f t="shared" si="2"/>
        <v>863.88</v>
      </c>
      <c r="L21" s="174">
        <f t="shared" si="2"/>
        <v>939</v>
      </c>
      <c r="M21" s="174">
        <f t="shared" si="2"/>
        <v>1051.68</v>
      </c>
      <c r="N21" s="174">
        <f t="shared" si="2"/>
        <v>1126.8</v>
      </c>
      <c r="O21" s="174">
        <f t="shared" si="2"/>
        <v>1239.48</v>
      </c>
      <c r="P21" s="174">
        <f t="shared" si="2"/>
        <v>1314.6</v>
      </c>
      <c r="Q21" s="174">
        <f t="shared" si="2"/>
        <v>1502.4</v>
      </c>
      <c r="R21" s="174">
        <f t="shared" si="2"/>
        <v>1690.2</v>
      </c>
      <c r="S21" s="174">
        <f t="shared" si="2"/>
        <v>1878</v>
      </c>
      <c r="T21" s="178">
        <f t="shared" si="2"/>
        <v>2441.4</v>
      </c>
      <c r="U21" s="230"/>
    </row>
    <row r="22" spans="1:21" x14ac:dyDescent="0.2">
      <c r="A22" s="231">
        <v>600</v>
      </c>
      <c r="B22" s="231">
        <v>21</v>
      </c>
      <c r="C22" s="231">
        <v>1.31</v>
      </c>
      <c r="D22" s="237">
        <v>1357</v>
      </c>
      <c r="E22" s="270"/>
      <c r="F22" s="177">
        <f t="shared" si="2"/>
        <v>542.80000000000007</v>
      </c>
      <c r="G22" s="174">
        <f t="shared" si="2"/>
        <v>705.64</v>
      </c>
      <c r="H22" s="174">
        <f t="shared" si="2"/>
        <v>814.19999999999993</v>
      </c>
      <c r="I22" s="174">
        <f t="shared" si="2"/>
        <v>977.04</v>
      </c>
      <c r="J22" s="174">
        <f t="shared" si="2"/>
        <v>1085.6000000000001</v>
      </c>
      <c r="K22" s="174">
        <f t="shared" si="2"/>
        <v>1248.44</v>
      </c>
      <c r="L22" s="174">
        <f t="shared" si="2"/>
        <v>1357</v>
      </c>
      <c r="M22" s="174">
        <f t="shared" si="2"/>
        <v>1519.8400000000001</v>
      </c>
      <c r="N22" s="174">
        <f t="shared" si="2"/>
        <v>1628.3999999999999</v>
      </c>
      <c r="O22" s="174">
        <f t="shared" si="2"/>
        <v>1791.24</v>
      </c>
      <c r="P22" s="174">
        <f t="shared" si="2"/>
        <v>1899.8</v>
      </c>
      <c r="Q22" s="174">
        <f t="shared" si="2"/>
        <v>2171.2000000000003</v>
      </c>
      <c r="R22" s="174">
        <f t="shared" si="2"/>
        <v>2442.6</v>
      </c>
      <c r="S22" s="174">
        <f t="shared" si="2"/>
        <v>2714</v>
      </c>
      <c r="T22" s="178">
        <f t="shared" si="2"/>
        <v>3528.2000000000003</v>
      </c>
      <c r="U22" s="230"/>
    </row>
    <row r="23" spans="1:21" ht="15" thickBot="1" x14ac:dyDescent="0.25">
      <c r="A23" s="231">
        <v>600</v>
      </c>
      <c r="B23" s="231">
        <v>22</v>
      </c>
      <c r="C23" s="231">
        <v>1.34</v>
      </c>
      <c r="D23" s="237">
        <v>1713</v>
      </c>
      <c r="E23" s="270"/>
      <c r="F23" s="179">
        <f t="shared" si="2"/>
        <v>685.2</v>
      </c>
      <c r="G23" s="180">
        <f t="shared" si="2"/>
        <v>890.76</v>
      </c>
      <c r="H23" s="180">
        <f t="shared" si="2"/>
        <v>1027.8</v>
      </c>
      <c r="I23" s="180">
        <f t="shared" si="2"/>
        <v>1233.3599999999999</v>
      </c>
      <c r="J23" s="180">
        <f t="shared" si="2"/>
        <v>1370.4</v>
      </c>
      <c r="K23" s="180">
        <f t="shared" si="2"/>
        <v>1575.96</v>
      </c>
      <c r="L23" s="180">
        <f t="shared" si="2"/>
        <v>1713</v>
      </c>
      <c r="M23" s="180">
        <f t="shared" si="2"/>
        <v>1918.5600000000002</v>
      </c>
      <c r="N23" s="180">
        <f t="shared" si="2"/>
        <v>2055.6</v>
      </c>
      <c r="O23" s="180">
        <f t="shared" si="2"/>
        <v>2261.1600000000003</v>
      </c>
      <c r="P23" s="180">
        <f t="shared" si="2"/>
        <v>2398.1999999999998</v>
      </c>
      <c r="Q23" s="180">
        <f t="shared" si="2"/>
        <v>2740.8</v>
      </c>
      <c r="R23" s="180">
        <f t="shared" si="2"/>
        <v>3083.4</v>
      </c>
      <c r="S23" s="180">
        <f t="shared" si="2"/>
        <v>3426</v>
      </c>
      <c r="T23" s="240">
        <f t="shared" si="2"/>
        <v>4453.8</v>
      </c>
      <c r="U23" s="230"/>
    </row>
    <row r="24" spans="1:21" ht="15" thickBot="1" x14ac:dyDescent="0.25">
      <c r="A24" s="209"/>
      <c r="B24" s="210"/>
      <c r="C24" s="210"/>
      <c r="D24" s="211"/>
      <c r="E24" s="227"/>
      <c r="F24" s="271" t="s">
        <v>58</v>
      </c>
      <c r="G24" s="272"/>
      <c r="H24" s="272"/>
      <c r="I24" s="272"/>
      <c r="J24" s="272"/>
      <c r="K24" s="272"/>
      <c r="L24" s="272"/>
      <c r="M24" s="272"/>
      <c r="N24" s="272"/>
      <c r="O24" s="272"/>
      <c r="P24" s="272"/>
      <c r="Q24" s="272"/>
      <c r="R24" s="272"/>
      <c r="S24" s="272"/>
      <c r="T24" s="273"/>
      <c r="U24" s="230"/>
    </row>
    <row r="25" spans="1:21" x14ac:dyDescent="0.2">
      <c r="A25" s="216">
        <v>300</v>
      </c>
      <c r="B25" s="216">
        <v>11</v>
      </c>
      <c r="C25" s="216">
        <v>1.31</v>
      </c>
      <c r="D25" s="226">
        <v>532</v>
      </c>
      <c r="E25" s="270"/>
      <c r="F25" s="228"/>
      <c r="G25" s="170"/>
      <c r="H25" s="169">
        <f>(($D$6/50)^$C25)*(H$12*$D25)</f>
        <v>319.2</v>
      </c>
      <c r="I25" s="170"/>
      <c r="J25" s="170"/>
      <c r="K25" s="170"/>
      <c r="L25" s="171">
        <f t="shared" ref="H25:T34" si="3">(($D$6/50)^$C25)*(L$12*$D25)</f>
        <v>532</v>
      </c>
      <c r="M25" s="170"/>
      <c r="N25" s="170"/>
      <c r="O25" s="170"/>
      <c r="P25" s="171">
        <f t="shared" si="3"/>
        <v>744.8</v>
      </c>
      <c r="Q25" s="170"/>
      <c r="R25" s="170"/>
      <c r="S25" s="171">
        <f t="shared" si="3"/>
        <v>1064</v>
      </c>
      <c r="T25" s="229"/>
      <c r="U25" s="230"/>
    </row>
    <row r="26" spans="1:21" x14ac:dyDescent="0.2">
      <c r="A26" s="231">
        <v>300</v>
      </c>
      <c r="B26" s="231">
        <v>22</v>
      </c>
      <c r="C26" s="231">
        <v>1.3</v>
      </c>
      <c r="D26" s="237">
        <v>984</v>
      </c>
      <c r="E26" s="270"/>
      <c r="F26" s="173"/>
      <c r="G26" s="175"/>
      <c r="H26" s="174">
        <f t="shared" si="3"/>
        <v>590.4</v>
      </c>
      <c r="I26" s="175"/>
      <c r="J26" s="175"/>
      <c r="K26" s="175"/>
      <c r="L26" s="174">
        <f t="shared" si="3"/>
        <v>984</v>
      </c>
      <c r="M26" s="175"/>
      <c r="N26" s="175"/>
      <c r="O26" s="175"/>
      <c r="P26" s="174">
        <f t="shared" si="3"/>
        <v>1377.6</v>
      </c>
      <c r="Q26" s="175"/>
      <c r="R26" s="175"/>
      <c r="S26" s="174">
        <f t="shared" si="3"/>
        <v>1968</v>
      </c>
      <c r="T26" s="176"/>
      <c r="U26" s="230"/>
    </row>
    <row r="27" spans="1:21" x14ac:dyDescent="0.2">
      <c r="A27" s="231">
        <v>400</v>
      </c>
      <c r="B27" s="231">
        <v>11</v>
      </c>
      <c r="C27" s="231">
        <v>1.32</v>
      </c>
      <c r="D27" s="237">
        <v>660</v>
      </c>
      <c r="E27" s="270"/>
      <c r="F27" s="177">
        <f>(($D$6/50)^$C27)*(F$12*$D27)</f>
        <v>264</v>
      </c>
      <c r="G27" s="175"/>
      <c r="H27" s="174">
        <f t="shared" si="3"/>
        <v>396</v>
      </c>
      <c r="I27" s="175"/>
      <c r="J27" s="174">
        <f t="shared" si="3"/>
        <v>528</v>
      </c>
      <c r="K27" s="175"/>
      <c r="L27" s="174">
        <f t="shared" si="3"/>
        <v>660</v>
      </c>
      <c r="M27" s="175"/>
      <c r="N27" s="174">
        <f t="shared" si="3"/>
        <v>792</v>
      </c>
      <c r="O27" s="175"/>
      <c r="P27" s="174">
        <f t="shared" si="3"/>
        <v>923.99999999999989</v>
      </c>
      <c r="Q27" s="174">
        <f t="shared" si="3"/>
        <v>1056</v>
      </c>
      <c r="R27" s="174">
        <f t="shared" si="3"/>
        <v>1188</v>
      </c>
      <c r="S27" s="174">
        <f t="shared" si="3"/>
        <v>1320</v>
      </c>
      <c r="T27" s="176"/>
      <c r="U27" s="230"/>
    </row>
    <row r="28" spans="1:21" x14ac:dyDescent="0.2">
      <c r="A28" s="231">
        <v>400</v>
      </c>
      <c r="B28" s="231">
        <v>22</v>
      </c>
      <c r="C28" s="231">
        <v>1.32</v>
      </c>
      <c r="D28" s="237">
        <v>1336</v>
      </c>
      <c r="E28" s="270"/>
      <c r="F28" s="177">
        <f t="shared" ref="F28:F34" si="4">(($D$6/50)^$C28)*(F$12*$D28)</f>
        <v>534.4</v>
      </c>
      <c r="G28" s="175"/>
      <c r="H28" s="174">
        <f t="shared" si="3"/>
        <v>801.6</v>
      </c>
      <c r="I28" s="175"/>
      <c r="J28" s="174">
        <f t="shared" si="3"/>
        <v>1068.8</v>
      </c>
      <c r="K28" s="175"/>
      <c r="L28" s="174">
        <f t="shared" si="3"/>
        <v>1336</v>
      </c>
      <c r="M28" s="175"/>
      <c r="N28" s="174">
        <f t="shared" si="3"/>
        <v>1603.2</v>
      </c>
      <c r="O28" s="175"/>
      <c r="P28" s="174">
        <f t="shared" si="3"/>
        <v>1870.3999999999999</v>
      </c>
      <c r="Q28" s="174">
        <f t="shared" si="3"/>
        <v>2137.6</v>
      </c>
      <c r="R28" s="174">
        <f t="shared" si="3"/>
        <v>2404.8000000000002</v>
      </c>
      <c r="S28" s="174">
        <f t="shared" si="3"/>
        <v>2672</v>
      </c>
      <c r="T28" s="176"/>
      <c r="U28" s="230"/>
    </row>
    <row r="29" spans="1:21" x14ac:dyDescent="0.2">
      <c r="A29" s="231">
        <v>500</v>
      </c>
      <c r="B29" s="231">
        <v>11</v>
      </c>
      <c r="C29" s="231">
        <v>1.31</v>
      </c>
      <c r="D29" s="237">
        <v>784</v>
      </c>
      <c r="E29" s="270"/>
      <c r="F29" s="177">
        <f t="shared" si="4"/>
        <v>313.60000000000002</v>
      </c>
      <c r="G29" s="175"/>
      <c r="H29" s="174">
        <f t="shared" si="3"/>
        <v>470.4</v>
      </c>
      <c r="I29" s="175"/>
      <c r="J29" s="174">
        <f t="shared" si="3"/>
        <v>627.20000000000005</v>
      </c>
      <c r="K29" s="175"/>
      <c r="L29" s="174">
        <f t="shared" si="3"/>
        <v>784</v>
      </c>
      <c r="M29" s="175"/>
      <c r="N29" s="174">
        <f t="shared" si="3"/>
        <v>940.8</v>
      </c>
      <c r="O29" s="175"/>
      <c r="P29" s="174">
        <f t="shared" si="3"/>
        <v>1097.5999999999999</v>
      </c>
      <c r="Q29" s="174">
        <f t="shared" si="3"/>
        <v>1254.4000000000001</v>
      </c>
      <c r="R29" s="174">
        <f t="shared" si="3"/>
        <v>1411.2</v>
      </c>
      <c r="S29" s="174">
        <f t="shared" si="3"/>
        <v>1568</v>
      </c>
      <c r="T29" s="176"/>
      <c r="U29" s="230"/>
    </row>
    <row r="30" spans="1:21" x14ac:dyDescent="0.2">
      <c r="A30" s="231">
        <v>500</v>
      </c>
      <c r="B30" s="231">
        <v>21</v>
      </c>
      <c r="C30" s="231">
        <v>1.29</v>
      </c>
      <c r="D30" s="237">
        <v>1173</v>
      </c>
      <c r="E30" s="270"/>
      <c r="F30" s="177">
        <f t="shared" si="4"/>
        <v>469.20000000000005</v>
      </c>
      <c r="G30" s="175"/>
      <c r="H30" s="174">
        <f t="shared" si="3"/>
        <v>703.8</v>
      </c>
      <c r="I30" s="175"/>
      <c r="J30" s="174">
        <f t="shared" si="3"/>
        <v>938.40000000000009</v>
      </c>
      <c r="K30" s="175"/>
      <c r="L30" s="174">
        <f t="shared" si="3"/>
        <v>1173</v>
      </c>
      <c r="M30" s="175"/>
      <c r="N30" s="174">
        <f t="shared" si="3"/>
        <v>1407.6</v>
      </c>
      <c r="O30" s="175"/>
      <c r="P30" s="174">
        <f t="shared" si="3"/>
        <v>1642.1999999999998</v>
      </c>
      <c r="Q30" s="174">
        <f t="shared" si="3"/>
        <v>1876.8000000000002</v>
      </c>
      <c r="R30" s="174">
        <f t="shared" si="3"/>
        <v>2111.4</v>
      </c>
      <c r="S30" s="174">
        <f t="shared" si="3"/>
        <v>2346</v>
      </c>
      <c r="T30" s="176"/>
      <c r="U30" s="230"/>
    </row>
    <row r="31" spans="1:21" x14ac:dyDescent="0.2">
      <c r="A31" s="231">
        <v>500</v>
      </c>
      <c r="B31" s="231">
        <v>22</v>
      </c>
      <c r="C31" s="231">
        <v>1.32</v>
      </c>
      <c r="D31" s="237">
        <v>1520</v>
      </c>
      <c r="E31" s="270"/>
      <c r="F31" s="177">
        <f t="shared" si="4"/>
        <v>608</v>
      </c>
      <c r="G31" s="175"/>
      <c r="H31" s="174">
        <f t="shared" si="3"/>
        <v>912</v>
      </c>
      <c r="I31" s="175"/>
      <c r="J31" s="174">
        <f t="shared" si="3"/>
        <v>1216</v>
      </c>
      <c r="K31" s="175"/>
      <c r="L31" s="174">
        <f t="shared" si="3"/>
        <v>1520</v>
      </c>
      <c r="M31" s="175"/>
      <c r="N31" s="174">
        <f t="shared" si="3"/>
        <v>1824</v>
      </c>
      <c r="O31" s="175"/>
      <c r="P31" s="174">
        <f t="shared" si="3"/>
        <v>2128</v>
      </c>
      <c r="Q31" s="174">
        <f t="shared" si="3"/>
        <v>2432</v>
      </c>
      <c r="R31" s="174">
        <f t="shared" si="3"/>
        <v>2736</v>
      </c>
      <c r="S31" s="174">
        <f t="shared" si="3"/>
        <v>3040</v>
      </c>
      <c r="T31" s="176"/>
      <c r="U31" s="230"/>
    </row>
    <row r="32" spans="1:21" x14ac:dyDescent="0.2">
      <c r="A32" s="231">
        <v>600</v>
      </c>
      <c r="B32" s="231">
        <v>11</v>
      </c>
      <c r="C32" s="231">
        <v>1.3</v>
      </c>
      <c r="D32" s="237">
        <v>844</v>
      </c>
      <c r="E32" s="270"/>
      <c r="F32" s="177">
        <f t="shared" si="4"/>
        <v>337.6</v>
      </c>
      <c r="G32" s="175"/>
      <c r="H32" s="174">
        <f t="shared" si="3"/>
        <v>506.4</v>
      </c>
      <c r="I32" s="175"/>
      <c r="J32" s="174">
        <f t="shared" si="3"/>
        <v>675.2</v>
      </c>
      <c r="K32" s="175"/>
      <c r="L32" s="174">
        <f t="shared" si="3"/>
        <v>844</v>
      </c>
      <c r="M32" s="175"/>
      <c r="N32" s="174">
        <f t="shared" si="3"/>
        <v>1012.8</v>
      </c>
      <c r="O32" s="175"/>
      <c r="P32" s="174">
        <f t="shared" si="3"/>
        <v>1181.5999999999999</v>
      </c>
      <c r="Q32" s="174">
        <f t="shared" si="3"/>
        <v>1350.4</v>
      </c>
      <c r="R32" s="174">
        <f t="shared" si="3"/>
        <v>1519.2</v>
      </c>
      <c r="S32" s="174">
        <f t="shared" si="3"/>
        <v>1688</v>
      </c>
      <c r="T32" s="178">
        <f t="shared" si="3"/>
        <v>2194.4</v>
      </c>
      <c r="U32" s="230"/>
    </row>
    <row r="33" spans="1:21" x14ac:dyDescent="0.2">
      <c r="A33" s="231">
        <v>600</v>
      </c>
      <c r="B33" s="231">
        <v>21</v>
      </c>
      <c r="C33" s="231">
        <v>1.3</v>
      </c>
      <c r="D33" s="237">
        <v>1301</v>
      </c>
      <c r="E33" s="270"/>
      <c r="F33" s="177">
        <f t="shared" si="4"/>
        <v>520.4</v>
      </c>
      <c r="G33" s="175"/>
      <c r="H33" s="174">
        <f t="shared" si="3"/>
        <v>780.6</v>
      </c>
      <c r="I33" s="175"/>
      <c r="J33" s="174">
        <f t="shared" si="3"/>
        <v>1040.8</v>
      </c>
      <c r="K33" s="175"/>
      <c r="L33" s="174">
        <f t="shared" si="3"/>
        <v>1301</v>
      </c>
      <c r="M33" s="175"/>
      <c r="N33" s="174">
        <f t="shared" si="3"/>
        <v>1561.2</v>
      </c>
      <c r="O33" s="175"/>
      <c r="P33" s="174">
        <f t="shared" si="3"/>
        <v>1821.3999999999999</v>
      </c>
      <c r="Q33" s="174">
        <f t="shared" si="3"/>
        <v>2081.6</v>
      </c>
      <c r="R33" s="174">
        <f t="shared" si="3"/>
        <v>2341.8000000000002</v>
      </c>
      <c r="S33" s="174">
        <f t="shared" si="3"/>
        <v>2602</v>
      </c>
      <c r="T33" s="178">
        <f t="shared" si="3"/>
        <v>3382.6</v>
      </c>
      <c r="U33" s="230"/>
    </row>
    <row r="34" spans="1:21" ht="15" thickBot="1" x14ac:dyDescent="0.25">
      <c r="A34" s="245">
        <v>600</v>
      </c>
      <c r="B34" s="245">
        <v>22</v>
      </c>
      <c r="C34" s="245">
        <v>1.33</v>
      </c>
      <c r="D34" s="248">
        <v>1669</v>
      </c>
      <c r="E34" s="274"/>
      <c r="F34" s="179">
        <f t="shared" si="4"/>
        <v>667.6</v>
      </c>
      <c r="G34" s="181"/>
      <c r="H34" s="180">
        <f t="shared" si="3"/>
        <v>1001.4</v>
      </c>
      <c r="I34" s="181"/>
      <c r="J34" s="180">
        <f t="shared" si="3"/>
        <v>1335.2</v>
      </c>
      <c r="K34" s="181"/>
      <c r="L34" s="180">
        <f t="shared" si="3"/>
        <v>1669</v>
      </c>
      <c r="M34" s="181"/>
      <c r="N34" s="180">
        <f t="shared" si="3"/>
        <v>2002.8</v>
      </c>
      <c r="O34" s="181"/>
      <c r="P34" s="180">
        <f t="shared" si="3"/>
        <v>2336.6</v>
      </c>
      <c r="Q34" s="180">
        <f t="shared" si="3"/>
        <v>2670.4</v>
      </c>
      <c r="R34" s="180">
        <f t="shared" si="3"/>
        <v>3004.2000000000003</v>
      </c>
      <c r="S34" s="180">
        <f t="shared" si="3"/>
        <v>3338</v>
      </c>
      <c r="T34" s="240">
        <f t="shared" si="3"/>
        <v>4339.4000000000005</v>
      </c>
      <c r="U34" s="230"/>
    </row>
  </sheetData>
  <sheetProtection algorithmName="SHA-512" hashValue="Mid99v/5mHbJgHb9XYyMzekSjUupUevwD7KHEepXodceMnpOidDHFeG7U2j2wRcs84vh1JZSCzdEkhquEc71HA==" saltValue="VCDL6MG89MGZence1F3GhA==" spinCount="100000" sheet="1" objects="1" scenarios="1"/>
  <mergeCells count="1">
    <mergeCell ref="G2:G3"/>
  </mergeCells>
  <conditionalFormatting sqref="F14:T23 G24:T24 F25:T34">
    <cfRule type="cellIs" dxfId="71" priority="18" operator="greaterThanOrEqual">
      <formula>$D$8</formula>
    </cfRule>
  </conditionalFormatting>
  <conditionalFormatting sqref="G6">
    <cfRule type="cellIs" dxfId="70" priority="1" operator="greaterThanOrEqual">
      <formula>$D$8</formula>
    </cfRule>
  </conditionalFormatting>
  <conditionalFormatting sqref="H5">
    <cfRule type="cellIs" dxfId="69" priority="2" operator="greaterThanOrEqual">
      <formula>$D$8</formula>
    </cfRule>
  </conditionalFormatting>
  <conditionalFormatting sqref="H9">
    <cfRule type="cellIs" dxfId="68" priority="3" operator="greaterThanOrEqual">
      <formula>$D$8</formula>
    </cfRule>
  </conditionalFormatting>
  <dataValidations count="3">
    <dataValidation type="custom" allowBlank="1" showInputMessage="1" showErrorMessage="1" errorTitle="Error" error="Flow Temp Too High" sqref="D3" xr:uid="{A172A1BF-D950-4230-AEF6-785006111A75}">
      <formula1>D3&lt;110</formula1>
    </dataValidation>
    <dataValidation type="custom" allowBlank="1" showInputMessage="1" showErrorMessage="1" errorTitle="Error" error="Return Temp can not be higher than Flow Temp" sqref="D4" xr:uid="{47C79B20-4E1E-464A-B720-AB474B5C220B}">
      <formula1>D4&lt;D3</formula1>
    </dataValidation>
    <dataValidation type="custom" allowBlank="1" showInputMessage="1" showErrorMessage="1" sqref="D6" xr:uid="{C93DEAC3-4E51-4EC3-B0B6-783CB8605C2C}">
      <formula1>D4&lt;D3</formula1>
    </dataValidation>
  </dataValidations>
  <hyperlinks>
    <hyperlink ref="K4" r:id="rId1" xr:uid="{86582A39-7DE1-4DD7-9579-7E546DE1B22A}"/>
    <hyperlink ref="K5" r:id="rId2" xr:uid="{32C81FFF-7432-4B8D-9453-A12E5BFF9E6E}"/>
    <hyperlink ref="O3:Q3" location="Home!A1" display="Home" xr:uid="{F455445A-C41F-428C-A38A-2D32E9EE361C}"/>
    <hyperlink ref="O4:Q4" r:id="rId3" display="Product Webpage" xr:uid="{595AA4F8-A9A2-401C-BE0B-8274EE0CF7AB}"/>
    <hyperlink ref="O5:Q5" location="Valves!Print_Area" display="Valves" xr:uid="{A14D0106-F75C-4F54-B3A1-82D55A87E9A6}"/>
  </hyperlinks>
  <pageMargins left="0.7" right="0.7" top="0.75" bottom="0.75" header="0.3" footer="0.3"/>
  <pageSetup paperSize="9" scale="80" orientation="landscape"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E1E9-C461-4294-9B2C-D45DFB1E2E8F}">
  <sheetPr codeName="Sheet5"/>
  <dimension ref="A1:AZ116"/>
  <sheetViews>
    <sheetView showGridLines="0" zoomScale="85" zoomScaleNormal="85" workbookViewId="0">
      <pane xSplit="5" ySplit="11" topLeftCell="F99" activePane="bottomRight" state="frozen"/>
      <selection activeCell="F31" sqref="F31"/>
      <selection pane="topRight" activeCell="F31" sqref="F31"/>
      <selection pane="bottomLeft" activeCell="F31" sqref="F31"/>
      <selection pane="bottomRight" activeCell="X3" sqref="X3"/>
    </sheetView>
  </sheetViews>
  <sheetFormatPr defaultRowHeight="14.25" x14ac:dyDescent="0.2"/>
  <cols>
    <col min="1" max="1" width="9.140625" style="168"/>
    <col min="2" max="2" width="9.85546875" style="168" customWidth="1"/>
    <col min="3" max="3" width="11" style="168" customWidth="1"/>
    <col min="4" max="4" width="17" style="168" bestFit="1" customWidth="1"/>
    <col min="5" max="5" width="9.85546875" style="192" customWidth="1"/>
    <col min="6" max="6" width="7.28515625" style="192" customWidth="1"/>
    <col min="7" max="7" width="9.85546875" style="192" bestFit="1" customWidth="1"/>
    <col min="8" max="8" width="8.7109375" style="192" customWidth="1"/>
    <col min="9" max="21" width="7.28515625" style="192" customWidth="1"/>
    <col min="22" max="22" width="7" style="192" bestFit="1" customWidth="1"/>
    <col min="23" max="23" width="8.42578125" style="192" bestFit="1" customWidth="1"/>
    <col min="24" max="24" width="7" style="192" bestFit="1" customWidth="1"/>
    <col min="25" max="32" width="8.42578125" style="192" bestFit="1" customWidth="1"/>
    <col min="33" max="38" width="7" style="192" bestFit="1" customWidth="1"/>
    <col min="39" max="41" width="8.42578125" style="192" bestFit="1" customWidth="1"/>
    <col min="42" max="42" width="7" style="192" bestFit="1" customWidth="1"/>
    <col min="43" max="47" width="8.42578125" style="192" bestFit="1" customWidth="1"/>
    <col min="48" max="52" width="7" style="192" bestFit="1" customWidth="1"/>
    <col min="53" max="16384" width="9.140625" style="168"/>
  </cols>
  <sheetData>
    <row r="1" spans="1:52" ht="46.5" customHeight="1" thickBot="1" x14ac:dyDescent="0.25">
      <c r="A1" s="265" t="s">
        <v>9</v>
      </c>
      <c r="G1" s="128"/>
    </row>
    <row r="2" spans="1:52" ht="35.25" thickBot="1" x14ac:dyDescent="0.5">
      <c r="A2" s="266"/>
      <c r="G2" s="590"/>
      <c r="H2" s="618" t="s">
        <v>244</v>
      </c>
    </row>
    <row r="3" spans="1:52" ht="15" thickBot="1" x14ac:dyDescent="0.25">
      <c r="A3" s="259" t="s">
        <v>2</v>
      </c>
      <c r="B3" s="260"/>
      <c r="C3" s="261"/>
      <c r="D3" s="81">
        <v>80</v>
      </c>
      <c r="E3" s="264"/>
      <c r="G3" s="591" t="s">
        <v>247</v>
      </c>
      <c r="H3" s="613">
        <v>63</v>
      </c>
      <c r="L3" s="490"/>
      <c r="Q3" s="257" t="s">
        <v>26</v>
      </c>
      <c r="R3" s="486"/>
      <c r="S3" s="510" t="s">
        <v>27</v>
      </c>
      <c r="T3" s="511"/>
      <c r="U3" s="511"/>
      <c r="V3" s="512"/>
      <c r="W3" s="267" t="s">
        <v>172</v>
      </c>
      <c r="X3" s="502"/>
      <c r="Y3" s="503"/>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row>
    <row r="4" spans="1:52" ht="15" thickBot="1" x14ac:dyDescent="0.25">
      <c r="A4" s="259" t="s">
        <v>3</v>
      </c>
      <c r="B4" s="260"/>
      <c r="C4" s="261"/>
      <c r="D4" s="81">
        <v>60</v>
      </c>
      <c r="G4" s="591" t="s">
        <v>248</v>
      </c>
      <c r="H4" s="614">
        <v>101</v>
      </c>
      <c r="L4" s="490"/>
      <c r="Q4" s="262" t="s">
        <v>31</v>
      </c>
      <c r="R4" s="492"/>
      <c r="S4" s="504" t="s">
        <v>28</v>
      </c>
      <c r="T4" s="505"/>
      <c r="U4" s="505"/>
      <c r="V4" s="506"/>
      <c r="W4" s="267" t="s">
        <v>171</v>
      </c>
      <c r="X4" s="502"/>
      <c r="Y4" s="503"/>
    </row>
    <row r="5" spans="1:52" ht="15" thickBot="1" x14ac:dyDescent="0.25">
      <c r="A5" s="259" t="s">
        <v>4</v>
      </c>
      <c r="B5" s="260"/>
      <c r="C5" s="261"/>
      <c r="D5" s="81">
        <v>20</v>
      </c>
      <c r="G5" s="591" t="s">
        <v>249</v>
      </c>
      <c r="H5" s="614">
        <v>139</v>
      </c>
      <c r="L5" s="490"/>
      <c r="Q5" s="257" t="s">
        <v>29</v>
      </c>
      <c r="R5" s="486"/>
      <c r="S5" s="507" t="s">
        <v>30</v>
      </c>
      <c r="T5" s="508"/>
      <c r="U5" s="508"/>
      <c r="V5" s="509"/>
      <c r="W5" s="584" t="s">
        <v>209</v>
      </c>
      <c r="X5" s="188"/>
      <c r="Y5" s="188"/>
    </row>
    <row r="6" spans="1:52" ht="15" thickBot="1" x14ac:dyDescent="0.25">
      <c r="A6" s="256"/>
      <c r="B6" s="254"/>
      <c r="C6" s="255" t="s">
        <v>33</v>
      </c>
      <c r="D6" s="187">
        <f>((D3+D4)/2)-D5</f>
        <v>50</v>
      </c>
      <c r="G6" s="591" t="s">
        <v>250</v>
      </c>
      <c r="H6" s="614">
        <v>177</v>
      </c>
    </row>
    <row r="7" spans="1:52" ht="15" thickBot="1" x14ac:dyDescent="0.25">
      <c r="A7" s="189"/>
      <c r="B7" s="190"/>
      <c r="C7" s="189"/>
      <c r="D7" s="191"/>
      <c r="G7" s="591" t="s">
        <v>251</v>
      </c>
      <c r="H7" s="619">
        <v>215</v>
      </c>
    </row>
    <row r="8" spans="1:52" ht="15" thickBot="1" x14ac:dyDescent="0.25">
      <c r="A8" s="253" t="s">
        <v>25</v>
      </c>
      <c r="B8" s="254"/>
      <c r="C8" s="255"/>
      <c r="D8" s="81">
        <v>1000</v>
      </c>
    </row>
    <row r="9" spans="1:52" ht="15" thickBot="1" x14ac:dyDescent="0.25">
      <c r="A9" s="189"/>
      <c r="B9" s="190"/>
      <c r="C9" s="189"/>
      <c r="D9" s="191"/>
    </row>
    <row r="10" spans="1:52" ht="43.5" thickBot="1" x14ac:dyDescent="0.25">
      <c r="A10" s="194" t="s">
        <v>19</v>
      </c>
      <c r="B10" s="194" t="s">
        <v>1</v>
      </c>
      <c r="C10" s="194" t="s">
        <v>18</v>
      </c>
      <c r="D10" s="194" t="s">
        <v>46</v>
      </c>
      <c r="E10" s="276" t="s">
        <v>6</v>
      </c>
      <c r="F10" s="196">
        <f>F11*50</f>
        <v>200</v>
      </c>
      <c r="G10" s="197">
        <f t="shared" ref="G10:AZ10" si="0">G11*50</f>
        <v>250</v>
      </c>
      <c r="H10" s="197">
        <f t="shared" si="0"/>
        <v>300</v>
      </c>
      <c r="I10" s="197">
        <f t="shared" si="0"/>
        <v>350</v>
      </c>
      <c r="J10" s="197">
        <f t="shared" si="0"/>
        <v>400</v>
      </c>
      <c r="K10" s="197">
        <f t="shared" si="0"/>
        <v>450</v>
      </c>
      <c r="L10" s="197">
        <f t="shared" si="0"/>
        <v>500</v>
      </c>
      <c r="M10" s="197">
        <f t="shared" si="0"/>
        <v>550</v>
      </c>
      <c r="N10" s="197">
        <f t="shared" si="0"/>
        <v>600</v>
      </c>
      <c r="O10" s="197">
        <f t="shared" si="0"/>
        <v>650</v>
      </c>
      <c r="P10" s="197">
        <f t="shared" si="0"/>
        <v>700</v>
      </c>
      <c r="Q10" s="197">
        <f t="shared" si="0"/>
        <v>750</v>
      </c>
      <c r="R10" s="197">
        <f t="shared" si="0"/>
        <v>800</v>
      </c>
      <c r="S10" s="197">
        <f t="shared" si="0"/>
        <v>850</v>
      </c>
      <c r="T10" s="197">
        <f t="shared" si="0"/>
        <v>900</v>
      </c>
      <c r="U10" s="197">
        <f t="shared" si="0"/>
        <v>950</v>
      </c>
      <c r="V10" s="197">
        <f t="shared" si="0"/>
        <v>1000</v>
      </c>
      <c r="W10" s="197">
        <f t="shared" si="0"/>
        <v>1050</v>
      </c>
      <c r="X10" s="197">
        <f t="shared" si="0"/>
        <v>1100</v>
      </c>
      <c r="Y10" s="197">
        <f t="shared" si="0"/>
        <v>1150</v>
      </c>
      <c r="Z10" s="197">
        <f t="shared" si="0"/>
        <v>1200</v>
      </c>
      <c r="AA10" s="197">
        <f t="shared" si="0"/>
        <v>1250</v>
      </c>
      <c r="AB10" s="197">
        <f t="shared" si="0"/>
        <v>1300</v>
      </c>
      <c r="AC10" s="197">
        <f t="shared" si="0"/>
        <v>1350</v>
      </c>
      <c r="AD10" s="197">
        <f t="shared" si="0"/>
        <v>1400</v>
      </c>
      <c r="AE10" s="197">
        <f t="shared" si="0"/>
        <v>1450</v>
      </c>
      <c r="AF10" s="197">
        <f t="shared" si="0"/>
        <v>1500</v>
      </c>
      <c r="AG10" s="197">
        <f t="shared" si="0"/>
        <v>1550</v>
      </c>
      <c r="AH10" s="197">
        <f t="shared" si="0"/>
        <v>1600</v>
      </c>
      <c r="AI10" s="197">
        <f t="shared" si="0"/>
        <v>1650</v>
      </c>
      <c r="AJ10" s="197">
        <f t="shared" si="0"/>
        <v>1700</v>
      </c>
      <c r="AK10" s="197">
        <f t="shared" si="0"/>
        <v>1750</v>
      </c>
      <c r="AL10" s="197">
        <f t="shared" si="0"/>
        <v>1800</v>
      </c>
      <c r="AM10" s="197">
        <f t="shared" si="0"/>
        <v>1850</v>
      </c>
      <c r="AN10" s="197">
        <f t="shared" si="0"/>
        <v>1900</v>
      </c>
      <c r="AO10" s="197">
        <f t="shared" si="0"/>
        <v>1950</v>
      </c>
      <c r="AP10" s="197">
        <f t="shared" si="0"/>
        <v>2000</v>
      </c>
      <c r="AQ10" s="197">
        <f t="shared" si="0"/>
        <v>2050</v>
      </c>
      <c r="AR10" s="197">
        <f t="shared" si="0"/>
        <v>2100</v>
      </c>
      <c r="AS10" s="197">
        <f t="shared" si="0"/>
        <v>2150</v>
      </c>
      <c r="AT10" s="197">
        <f t="shared" si="0"/>
        <v>2200</v>
      </c>
      <c r="AU10" s="197">
        <f t="shared" si="0"/>
        <v>2250</v>
      </c>
      <c r="AV10" s="197">
        <f t="shared" si="0"/>
        <v>2300</v>
      </c>
      <c r="AW10" s="197">
        <f t="shared" si="0"/>
        <v>2350</v>
      </c>
      <c r="AX10" s="197">
        <f t="shared" si="0"/>
        <v>2400</v>
      </c>
      <c r="AY10" s="197">
        <f t="shared" si="0"/>
        <v>2450</v>
      </c>
      <c r="AZ10" s="198">
        <f t="shared" si="0"/>
        <v>2500</v>
      </c>
    </row>
    <row r="11" spans="1:52" ht="15" hidden="1" thickBot="1" x14ac:dyDescent="0.25">
      <c r="A11" s="201" t="s">
        <v>10</v>
      </c>
      <c r="B11" s="201"/>
      <c r="C11" s="202" t="s">
        <v>7</v>
      </c>
      <c r="D11" s="201" t="s">
        <v>8</v>
      </c>
      <c r="E11" s="277"/>
      <c r="F11" s="217">
        <v>4</v>
      </c>
      <c r="G11" s="278">
        <v>5</v>
      </c>
      <c r="H11" s="278">
        <v>6</v>
      </c>
      <c r="I11" s="278">
        <v>7</v>
      </c>
      <c r="J11" s="278">
        <v>8</v>
      </c>
      <c r="K11" s="278">
        <v>9</v>
      </c>
      <c r="L11" s="278">
        <v>10</v>
      </c>
      <c r="M11" s="278">
        <v>11</v>
      </c>
      <c r="N11" s="278">
        <v>12</v>
      </c>
      <c r="O11" s="278">
        <v>13</v>
      </c>
      <c r="P11" s="278">
        <v>14</v>
      </c>
      <c r="Q11" s="278">
        <v>15</v>
      </c>
      <c r="R11" s="278">
        <v>16</v>
      </c>
      <c r="S11" s="278">
        <v>17</v>
      </c>
      <c r="T11" s="278">
        <v>18</v>
      </c>
      <c r="U11" s="278">
        <v>19</v>
      </c>
      <c r="V11" s="278">
        <v>20</v>
      </c>
      <c r="W11" s="278">
        <v>21</v>
      </c>
      <c r="X11" s="278">
        <v>22</v>
      </c>
      <c r="Y11" s="278">
        <v>23</v>
      </c>
      <c r="Z11" s="278">
        <v>24</v>
      </c>
      <c r="AA11" s="278">
        <v>25</v>
      </c>
      <c r="AB11" s="278">
        <v>26</v>
      </c>
      <c r="AC11" s="278">
        <v>27</v>
      </c>
      <c r="AD11" s="278">
        <v>28</v>
      </c>
      <c r="AE11" s="278">
        <v>29</v>
      </c>
      <c r="AF11" s="278">
        <v>30</v>
      </c>
      <c r="AG11" s="278">
        <v>31</v>
      </c>
      <c r="AH11" s="278">
        <v>32</v>
      </c>
      <c r="AI11" s="278">
        <v>33</v>
      </c>
      <c r="AJ11" s="278">
        <v>34</v>
      </c>
      <c r="AK11" s="278">
        <v>35</v>
      </c>
      <c r="AL11" s="278">
        <v>36</v>
      </c>
      <c r="AM11" s="278">
        <v>37</v>
      </c>
      <c r="AN11" s="278">
        <v>38</v>
      </c>
      <c r="AO11" s="278">
        <v>39</v>
      </c>
      <c r="AP11" s="278">
        <v>40</v>
      </c>
      <c r="AQ11" s="278">
        <v>41</v>
      </c>
      <c r="AR11" s="278">
        <v>42</v>
      </c>
      <c r="AS11" s="278">
        <v>43</v>
      </c>
      <c r="AT11" s="278">
        <v>44</v>
      </c>
      <c r="AU11" s="278">
        <v>45</v>
      </c>
      <c r="AV11" s="278">
        <v>46</v>
      </c>
      <c r="AW11" s="278">
        <v>47</v>
      </c>
      <c r="AX11" s="278">
        <v>48</v>
      </c>
      <c r="AY11" s="278">
        <v>49</v>
      </c>
      <c r="AZ11" s="279">
        <v>50</v>
      </c>
    </row>
    <row r="12" spans="1:52" x14ac:dyDescent="0.2">
      <c r="A12" s="216">
        <v>300</v>
      </c>
      <c r="B12" s="216">
        <v>2</v>
      </c>
      <c r="C12" s="216">
        <v>1.22</v>
      </c>
      <c r="D12" s="280">
        <v>25.24</v>
      </c>
      <c r="E12" s="281"/>
      <c r="F12" s="169">
        <f>(($D$6/50)^$C12)*(F$11*$D12)</f>
        <v>100.96</v>
      </c>
      <c r="G12" s="171">
        <f t="shared" ref="G12:AF22" si="1">(($D$6/50)^$C12)*(G$11*$D12)</f>
        <v>126.19999999999999</v>
      </c>
      <c r="H12" s="171">
        <f t="shared" si="1"/>
        <v>151.44</v>
      </c>
      <c r="I12" s="171">
        <f t="shared" si="1"/>
        <v>176.67999999999998</v>
      </c>
      <c r="J12" s="171">
        <f t="shared" si="1"/>
        <v>201.92</v>
      </c>
      <c r="K12" s="171">
        <f t="shared" si="1"/>
        <v>227.16</v>
      </c>
      <c r="L12" s="171">
        <f t="shared" si="1"/>
        <v>252.39999999999998</v>
      </c>
      <c r="M12" s="171">
        <f t="shared" si="1"/>
        <v>277.64</v>
      </c>
      <c r="N12" s="171">
        <f t="shared" si="1"/>
        <v>302.88</v>
      </c>
      <c r="O12" s="171">
        <f t="shared" si="1"/>
        <v>328.12</v>
      </c>
      <c r="P12" s="171">
        <f t="shared" si="1"/>
        <v>353.35999999999996</v>
      </c>
      <c r="Q12" s="171">
        <f t="shared" si="1"/>
        <v>378.59999999999997</v>
      </c>
      <c r="R12" s="171">
        <f t="shared" si="1"/>
        <v>403.84</v>
      </c>
      <c r="S12" s="171">
        <f t="shared" si="1"/>
        <v>429.08</v>
      </c>
      <c r="T12" s="171">
        <f t="shared" si="1"/>
        <v>454.32</v>
      </c>
      <c r="U12" s="171">
        <f t="shared" si="1"/>
        <v>479.55999999999995</v>
      </c>
      <c r="V12" s="171">
        <f t="shared" si="1"/>
        <v>504.79999999999995</v>
      </c>
      <c r="W12" s="171">
        <f t="shared" si="1"/>
        <v>530.04</v>
      </c>
      <c r="X12" s="171">
        <f t="shared" si="1"/>
        <v>555.28</v>
      </c>
      <c r="Y12" s="171">
        <f t="shared" si="1"/>
        <v>580.52</v>
      </c>
      <c r="Z12" s="171">
        <f t="shared" si="1"/>
        <v>605.76</v>
      </c>
      <c r="AA12" s="171">
        <f t="shared" si="1"/>
        <v>631</v>
      </c>
      <c r="AB12" s="171">
        <f t="shared" si="1"/>
        <v>656.24</v>
      </c>
      <c r="AC12" s="171">
        <f t="shared" si="1"/>
        <v>681.4799999999999</v>
      </c>
      <c r="AD12" s="171">
        <f t="shared" si="1"/>
        <v>706.71999999999991</v>
      </c>
      <c r="AE12" s="171">
        <f t="shared" si="1"/>
        <v>731.95999999999992</v>
      </c>
      <c r="AF12" s="171">
        <f t="shared" si="1"/>
        <v>757.19999999999993</v>
      </c>
      <c r="AG12" s="171">
        <f t="shared" ref="AG12:AZ24" si="2">(($D$6/50)^$C12)*(AG$11*$D12)</f>
        <v>782.43999999999994</v>
      </c>
      <c r="AH12" s="171">
        <f t="shared" si="2"/>
        <v>807.68</v>
      </c>
      <c r="AI12" s="171">
        <f t="shared" si="2"/>
        <v>832.92</v>
      </c>
      <c r="AJ12" s="171">
        <f t="shared" si="2"/>
        <v>858.16</v>
      </c>
      <c r="AK12" s="171">
        <f t="shared" si="2"/>
        <v>883.4</v>
      </c>
      <c r="AL12" s="171">
        <f t="shared" si="2"/>
        <v>908.64</v>
      </c>
      <c r="AM12" s="171">
        <f t="shared" si="2"/>
        <v>933.88</v>
      </c>
      <c r="AN12" s="171">
        <f t="shared" si="2"/>
        <v>959.11999999999989</v>
      </c>
      <c r="AO12" s="171">
        <f t="shared" si="2"/>
        <v>984.3599999999999</v>
      </c>
      <c r="AP12" s="171">
        <f t="shared" si="2"/>
        <v>1009.5999999999999</v>
      </c>
      <c r="AQ12" s="171">
        <f t="shared" si="2"/>
        <v>1034.8399999999999</v>
      </c>
      <c r="AR12" s="171">
        <f t="shared" si="2"/>
        <v>1060.08</v>
      </c>
      <c r="AS12" s="171">
        <f t="shared" si="2"/>
        <v>1085.32</v>
      </c>
      <c r="AT12" s="171">
        <f t="shared" si="2"/>
        <v>1110.56</v>
      </c>
      <c r="AU12" s="171">
        <f t="shared" si="2"/>
        <v>1135.8</v>
      </c>
      <c r="AV12" s="171">
        <f t="shared" si="2"/>
        <v>1161.04</v>
      </c>
      <c r="AW12" s="171">
        <f t="shared" si="2"/>
        <v>1186.28</v>
      </c>
      <c r="AX12" s="171">
        <f t="shared" si="2"/>
        <v>1211.52</v>
      </c>
      <c r="AY12" s="171">
        <f t="shared" si="2"/>
        <v>1236.76</v>
      </c>
      <c r="AZ12" s="172">
        <f t="shared" si="2"/>
        <v>1262</v>
      </c>
    </row>
    <row r="13" spans="1:52" x14ac:dyDescent="0.2">
      <c r="A13" s="231">
        <v>350</v>
      </c>
      <c r="B13" s="231">
        <v>2</v>
      </c>
      <c r="C13" s="231">
        <v>1.23</v>
      </c>
      <c r="D13" s="282">
        <v>28.96</v>
      </c>
      <c r="E13" s="270"/>
      <c r="F13" s="177">
        <f t="shared" ref="F13:U34" si="3">(($D$6/50)^$C13)*(F$11*$D13)</f>
        <v>115.84</v>
      </c>
      <c r="G13" s="174">
        <f t="shared" si="3"/>
        <v>144.80000000000001</v>
      </c>
      <c r="H13" s="174">
        <f t="shared" si="3"/>
        <v>173.76</v>
      </c>
      <c r="I13" s="174">
        <f t="shared" si="3"/>
        <v>202.72</v>
      </c>
      <c r="J13" s="174">
        <f t="shared" si="3"/>
        <v>231.68</v>
      </c>
      <c r="K13" s="174">
        <f t="shared" si="3"/>
        <v>260.64</v>
      </c>
      <c r="L13" s="174">
        <f t="shared" si="3"/>
        <v>289.60000000000002</v>
      </c>
      <c r="M13" s="174">
        <f t="shared" si="3"/>
        <v>318.56</v>
      </c>
      <c r="N13" s="174">
        <f t="shared" si="3"/>
        <v>347.52</v>
      </c>
      <c r="O13" s="174">
        <f t="shared" si="3"/>
        <v>376.48</v>
      </c>
      <c r="P13" s="174">
        <f t="shared" si="3"/>
        <v>405.44</v>
      </c>
      <c r="Q13" s="174">
        <f t="shared" si="3"/>
        <v>434.40000000000003</v>
      </c>
      <c r="R13" s="174">
        <f t="shared" si="3"/>
        <v>463.36</v>
      </c>
      <c r="S13" s="174">
        <f t="shared" si="3"/>
        <v>492.32</v>
      </c>
      <c r="T13" s="174">
        <f t="shared" si="3"/>
        <v>521.28</v>
      </c>
      <c r="U13" s="174">
        <f t="shared" si="3"/>
        <v>550.24</v>
      </c>
      <c r="V13" s="174">
        <f t="shared" si="1"/>
        <v>579.20000000000005</v>
      </c>
      <c r="W13" s="174">
        <f t="shared" si="1"/>
        <v>608.16</v>
      </c>
      <c r="X13" s="174">
        <f t="shared" si="1"/>
        <v>637.12</v>
      </c>
      <c r="Y13" s="174">
        <f t="shared" si="1"/>
        <v>666.08</v>
      </c>
      <c r="Z13" s="174">
        <f t="shared" si="1"/>
        <v>695.04</v>
      </c>
      <c r="AA13" s="174">
        <f t="shared" si="1"/>
        <v>724</v>
      </c>
      <c r="AB13" s="174">
        <f t="shared" si="1"/>
        <v>752.96</v>
      </c>
      <c r="AC13" s="174">
        <f t="shared" si="1"/>
        <v>781.92000000000007</v>
      </c>
      <c r="AD13" s="174">
        <f t="shared" si="1"/>
        <v>810.88</v>
      </c>
      <c r="AE13" s="174">
        <f t="shared" si="1"/>
        <v>839.84</v>
      </c>
      <c r="AF13" s="174">
        <f t="shared" si="1"/>
        <v>868.80000000000007</v>
      </c>
      <c r="AG13" s="174">
        <f t="shared" si="2"/>
        <v>897.76</v>
      </c>
      <c r="AH13" s="174">
        <f t="shared" si="2"/>
        <v>926.72</v>
      </c>
      <c r="AI13" s="174">
        <f t="shared" si="2"/>
        <v>955.68000000000006</v>
      </c>
      <c r="AJ13" s="174">
        <f t="shared" si="2"/>
        <v>984.64</v>
      </c>
      <c r="AK13" s="174">
        <f t="shared" si="2"/>
        <v>1013.6</v>
      </c>
      <c r="AL13" s="174">
        <f t="shared" si="2"/>
        <v>1042.56</v>
      </c>
      <c r="AM13" s="174">
        <f t="shared" si="2"/>
        <v>1071.52</v>
      </c>
      <c r="AN13" s="174">
        <f t="shared" si="2"/>
        <v>1100.48</v>
      </c>
      <c r="AO13" s="174">
        <f t="shared" si="2"/>
        <v>1129.44</v>
      </c>
      <c r="AP13" s="174">
        <f t="shared" si="2"/>
        <v>1158.4000000000001</v>
      </c>
      <c r="AQ13" s="174">
        <f t="shared" si="2"/>
        <v>1187.3600000000001</v>
      </c>
      <c r="AR13" s="174">
        <f t="shared" si="2"/>
        <v>1216.32</v>
      </c>
      <c r="AS13" s="174">
        <f t="shared" si="2"/>
        <v>1245.28</v>
      </c>
      <c r="AT13" s="174">
        <f t="shared" si="2"/>
        <v>1274.24</v>
      </c>
      <c r="AU13" s="174">
        <f t="shared" si="2"/>
        <v>1303.2</v>
      </c>
      <c r="AV13" s="174">
        <f t="shared" si="2"/>
        <v>1332.16</v>
      </c>
      <c r="AW13" s="174">
        <f t="shared" si="2"/>
        <v>1361.1200000000001</v>
      </c>
      <c r="AX13" s="174">
        <f t="shared" si="2"/>
        <v>1390.08</v>
      </c>
      <c r="AY13" s="174">
        <f t="shared" si="2"/>
        <v>1419.04</v>
      </c>
      <c r="AZ13" s="178">
        <f t="shared" si="2"/>
        <v>1448</v>
      </c>
    </row>
    <row r="14" spans="1:52" x14ac:dyDescent="0.2">
      <c r="A14" s="231">
        <v>400</v>
      </c>
      <c r="B14" s="231">
        <v>2</v>
      </c>
      <c r="C14" s="231">
        <v>1.23</v>
      </c>
      <c r="D14" s="282">
        <v>32.64</v>
      </c>
      <c r="E14" s="270"/>
      <c r="F14" s="177">
        <f t="shared" si="3"/>
        <v>130.56</v>
      </c>
      <c r="G14" s="174">
        <f t="shared" si="1"/>
        <v>163.19999999999999</v>
      </c>
      <c r="H14" s="174">
        <f t="shared" si="1"/>
        <v>195.84</v>
      </c>
      <c r="I14" s="174">
        <f t="shared" si="1"/>
        <v>228.48000000000002</v>
      </c>
      <c r="J14" s="174">
        <f t="shared" si="1"/>
        <v>261.12</v>
      </c>
      <c r="K14" s="174">
        <f t="shared" si="1"/>
        <v>293.76</v>
      </c>
      <c r="L14" s="174">
        <f t="shared" si="1"/>
        <v>326.39999999999998</v>
      </c>
      <c r="M14" s="174">
        <f t="shared" si="1"/>
        <v>359.04</v>
      </c>
      <c r="N14" s="174">
        <f t="shared" si="1"/>
        <v>391.68</v>
      </c>
      <c r="O14" s="174">
        <f t="shared" si="1"/>
        <v>424.32</v>
      </c>
      <c r="P14" s="174">
        <f t="shared" si="1"/>
        <v>456.96000000000004</v>
      </c>
      <c r="Q14" s="174">
        <f t="shared" si="1"/>
        <v>489.6</v>
      </c>
      <c r="R14" s="174">
        <f t="shared" si="1"/>
        <v>522.24</v>
      </c>
      <c r="S14" s="174">
        <f t="shared" si="1"/>
        <v>554.88</v>
      </c>
      <c r="T14" s="174">
        <f t="shared" si="1"/>
        <v>587.52</v>
      </c>
      <c r="U14" s="174">
        <f t="shared" si="1"/>
        <v>620.16</v>
      </c>
      <c r="V14" s="174">
        <f t="shared" si="1"/>
        <v>652.79999999999995</v>
      </c>
      <c r="W14" s="174">
        <f t="shared" si="1"/>
        <v>685.44</v>
      </c>
      <c r="X14" s="174">
        <f t="shared" si="1"/>
        <v>718.08</v>
      </c>
      <c r="Y14" s="174">
        <f t="shared" si="1"/>
        <v>750.72</v>
      </c>
      <c r="Z14" s="174">
        <f t="shared" si="1"/>
        <v>783.36</v>
      </c>
      <c r="AA14" s="174">
        <f t="shared" si="1"/>
        <v>816</v>
      </c>
      <c r="AB14" s="174">
        <f t="shared" si="1"/>
        <v>848.64</v>
      </c>
      <c r="AC14" s="174">
        <f t="shared" si="1"/>
        <v>881.28</v>
      </c>
      <c r="AD14" s="174">
        <f t="shared" si="1"/>
        <v>913.92000000000007</v>
      </c>
      <c r="AE14" s="174">
        <f t="shared" si="1"/>
        <v>946.56000000000006</v>
      </c>
      <c r="AF14" s="174">
        <f t="shared" si="1"/>
        <v>979.2</v>
      </c>
      <c r="AG14" s="174">
        <f t="shared" si="2"/>
        <v>1011.84</v>
      </c>
      <c r="AH14" s="174">
        <f t="shared" si="2"/>
        <v>1044.48</v>
      </c>
      <c r="AI14" s="174">
        <f t="shared" si="2"/>
        <v>1077.1200000000001</v>
      </c>
      <c r="AJ14" s="174">
        <f t="shared" si="2"/>
        <v>1109.76</v>
      </c>
      <c r="AK14" s="174">
        <f t="shared" si="2"/>
        <v>1142.4000000000001</v>
      </c>
      <c r="AL14" s="174">
        <f t="shared" si="2"/>
        <v>1175.04</v>
      </c>
      <c r="AM14" s="174">
        <f t="shared" si="2"/>
        <v>1207.68</v>
      </c>
      <c r="AN14" s="174">
        <f t="shared" si="2"/>
        <v>1240.32</v>
      </c>
      <c r="AO14" s="174">
        <f t="shared" si="2"/>
        <v>1272.96</v>
      </c>
      <c r="AP14" s="174">
        <f t="shared" si="2"/>
        <v>1305.5999999999999</v>
      </c>
      <c r="AQ14" s="174">
        <f t="shared" si="2"/>
        <v>1338.24</v>
      </c>
      <c r="AR14" s="174">
        <f t="shared" si="2"/>
        <v>1370.88</v>
      </c>
      <c r="AS14" s="174">
        <f t="shared" si="2"/>
        <v>1403.52</v>
      </c>
      <c r="AT14" s="174">
        <f t="shared" si="2"/>
        <v>1436.16</v>
      </c>
      <c r="AU14" s="174">
        <f t="shared" si="2"/>
        <v>1468.8</v>
      </c>
      <c r="AV14" s="174">
        <f t="shared" si="2"/>
        <v>1501.44</v>
      </c>
      <c r="AW14" s="174">
        <f t="shared" si="2"/>
        <v>1534.08</v>
      </c>
      <c r="AX14" s="174">
        <f t="shared" si="2"/>
        <v>1566.72</v>
      </c>
      <c r="AY14" s="174">
        <f t="shared" si="2"/>
        <v>1599.3600000000001</v>
      </c>
      <c r="AZ14" s="178">
        <f t="shared" si="2"/>
        <v>1632</v>
      </c>
    </row>
    <row r="15" spans="1:52" x14ac:dyDescent="0.2">
      <c r="A15" s="231">
        <v>450</v>
      </c>
      <c r="B15" s="231">
        <v>2</v>
      </c>
      <c r="C15" s="231">
        <v>1.23</v>
      </c>
      <c r="D15" s="282">
        <v>36.26</v>
      </c>
      <c r="E15" s="270"/>
      <c r="F15" s="177">
        <f t="shared" si="3"/>
        <v>145.04</v>
      </c>
      <c r="G15" s="174">
        <f t="shared" si="1"/>
        <v>181.29999999999998</v>
      </c>
      <c r="H15" s="174">
        <f t="shared" si="1"/>
        <v>217.56</v>
      </c>
      <c r="I15" s="174">
        <f t="shared" si="1"/>
        <v>253.82</v>
      </c>
      <c r="J15" s="174">
        <f t="shared" si="1"/>
        <v>290.08</v>
      </c>
      <c r="K15" s="174">
        <f t="shared" si="1"/>
        <v>326.33999999999997</v>
      </c>
      <c r="L15" s="174">
        <f t="shared" si="1"/>
        <v>362.59999999999997</v>
      </c>
      <c r="M15" s="174">
        <f t="shared" si="1"/>
        <v>398.85999999999996</v>
      </c>
      <c r="N15" s="174">
        <f t="shared" si="1"/>
        <v>435.12</v>
      </c>
      <c r="O15" s="174">
        <f t="shared" si="1"/>
        <v>471.38</v>
      </c>
      <c r="P15" s="174">
        <f t="shared" si="1"/>
        <v>507.64</v>
      </c>
      <c r="Q15" s="174">
        <f t="shared" si="1"/>
        <v>543.9</v>
      </c>
      <c r="R15" s="174">
        <f t="shared" si="1"/>
        <v>580.16</v>
      </c>
      <c r="S15" s="174">
        <f t="shared" si="1"/>
        <v>616.41999999999996</v>
      </c>
      <c r="T15" s="174">
        <f t="shared" si="1"/>
        <v>652.67999999999995</v>
      </c>
      <c r="U15" s="174">
        <f t="shared" si="1"/>
        <v>688.93999999999994</v>
      </c>
      <c r="V15" s="174">
        <f t="shared" si="1"/>
        <v>725.19999999999993</v>
      </c>
      <c r="W15" s="174">
        <f t="shared" si="1"/>
        <v>761.45999999999992</v>
      </c>
      <c r="X15" s="174">
        <f t="shared" si="1"/>
        <v>797.71999999999991</v>
      </c>
      <c r="Y15" s="174">
        <f t="shared" si="1"/>
        <v>833.9799999999999</v>
      </c>
      <c r="Z15" s="174">
        <f t="shared" si="1"/>
        <v>870.24</v>
      </c>
      <c r="AA15" s="174">
        <f t="shared" si="1"/>
        <v>906.5</v>
      </c>
      <c r="AB15" s="174">
        <f t="shared" si="1"/>
        <v>942.76</v>
      </c>
      <c r="AC15" s="174">
        <f t="shared" si="1"/>
        <v>979.02</v>
      </c>
      <c r="AD15" s="174">
        <f t="shared" si="1"/>
        <v>1015.28</v>
      </c>
      <c r="AE15" s="174">
        <f t="shared" si="1"/>
        <v>1051.54</v>
      </c>
      <c r="AF15" s="174">
        <f t="shared" si="1"/>
        <v>1087.8</v>
      </c>
      <c r="AG15" s="174">
        <f t="shared" si="2"/>
        <v>1124.06</v>
      </c>
      <c r="AH15" s="174">
        <f t="shared" si="2"/>
        <v>1160.32</v>
      </c>
      <c r="AI15" s="174">
        <f t="shared" si="2"/>
        <v>1196.58</v>
      </c>
      <c r="AJ15" s="174">
        <f t="shared" si="2"/>
        <v>1232.8399999999999</v>
      </c>
      <c r="AK15" s="174">
        <f t="shared" si="2"/>
        <v>1269.0999999999999</v>
      </c>
      <c r="AL15" s="174">
        <f t="shared" si="2"/>
        <v>1305.3599999999999</v>
      </c>
      <c r="AM15" s="174">
        <f t="shared" si="2"/>
        <v>1341.62</v>
      </c>
      <c r="AN15" s="174">
        <f t="shared" si="2"/>
        <v>1377.8799999999999</v>
      </c>
      <c r="AO15" s="174">
        <f t="shared" si="2"/>
        <v>1414.1399999999999</v>
      </c>
      <c r="AP15" s="174">
        <f t="shared" si="2"/>
        <v>1450.3999999999999</v>
      </c>
      <c r="AQ15" s="174">
        <f t="shared" si="2"/>
        <v>1486.6599999999999</v>
      </c>
      <c r="AR15" s="174">
        <f t="shared" si="2"/>
        <v>1522.9199999999998</v>
      </c>
      <c r="AS15" s="174">
        <f t="shared" si="2"/>
        <v>1559.1799999999998</v>
      </c>
      <c r="AT15" s="174">
        <f t="shared" si="2"/>
        <v>1595.4399999999998</v>
      </c>
      <c r="AU15" s="174">
        <f t="shared" si="2"/>
        <v>1631.6999999999998</v>
      </c>
      <c r="AV15" s="174">
        <f t="shared" si="2"/>
        <v>1667.9599999999998</v>
      </c>
      <c r="AW15" s="174">
        <f t="shared" si="2"/>
        <v>1704.2199999999998</v>
      </c>
      <c r="AX15" s="174">
        <f t="shared" si="2"/>
        <v>1740.48</v>
      </c>
      <c r="AY15" s="174">
        <f t="shared" si="2"/>
        <v>1776.74</v>
      </c>
      <c r="AZ15" s="178">
        <f t="shared" si="2"/>
        <v>1813</v>
      </c>
    </row>
    <row r="16" spans="1:52" x14ac:dyDescent="0.2">
      <c r="A16" s="231">
        <v>500</v>
      </c>
      <c r="B16" s="231">
        <v>2</v>
      </c>
      <c r="C16" s="231">
        <v>1.24</v>
      </c>
      <c r="D16" s="282">
        <v>39.880000000000003</v>
      </c>
      <c r="E16" s="270"/>
      <c r="F16" s="177">
        <f t="shared" si="3"/>
        <v>159.52000000000001</v>
      </c>
      <c r="G16" s="174">
        <f t="shared" si="1"/>
        <v>199.4</v>
      </c>
      <c r="H16" s="174">
        <f t="shared" si="1"/>
        <v>239.28000000000003</v>
      </c>
      <c r="I16" s="174">
        <f t="shared" si="1"/>
        <v>279.16000000000003</v>
      </c>
      <c r="J16" s="174">
        <f t="shared" si="1"/>
        <v>319.04000000000002</v>
      </c>
      <c r="K16" s="174">
        <f t="shared" si="1"/>
        <v>358.92</v>
      </c>
      <c r="L16" s="174">
        <f t="shared" si="1"/>
        <v>398.8</v>
      </c>
      <c r="M16" s="174">
        <f t="shared" si="1"/>
        <v>438.68</v>
      </c>
      <c r="N16" s="174">
        <f t="shared" si="1"/>
        <v>478.56000000000006</v>
      </c>
      <c r="O16" s="174">
        <f t="shared" si="1"/>
        <v>518.44000000000005</v>
      </c>
      <c r="P16" s="174">
        <f t="shared" si="1"/>
        <v>558.32000000000005</v>
      </c>
      <c r="Q16" s="174">
        <f t="shared" si="1"/>
        <v>598.20000000000005</v>
      </c>
      <c r="R16" s="174">
        <f t="shared" si="1"/>
        <v>638.08000000000004</v>
      </c>
      <c r="S16" s="174">
        <f t="shared" si="1"/>
        <v>677.96</v>
      </c>
      <c r="T16" s="174">
        <f t="shared" si="1"/>
        <v>717.84</v>
      </c>
      <c r="U16" s="174">
        <f t="shared" si="1"/>
        <v>757.72</v>
      </c>
      <c r="V16" s="174">
        <f t="shared" si="1"/>
        <v>797.6</v>
      </c>
      <c r="W16" s="174">
        <f t="shared" si="1"/>
        <v>837.48</v>
      </c>
      <c r="X16" s="174">
        <f t="shared" si="1"/>
        <v>877.36</v>
      </c>
      <c r="Y16" s="174">
        <f t="shared" si="1"/>
        <v>917.24</v>
      </c>
      <c r="Z16" s="174">
        <f t="shared" si="1"/>
        <v>957.12000000000012</v>
      </c>
      <c r="AA16" s="174">
        <f t="shared" si="1"/>
        <v>997.00000000000011</v>
      </c>
      <c r="AB16" s="174">
        <f t="shared" si="1"/>
        <v>1036.8800000000001</v>
      </c>
      <c r="AC16" s="174">
        <f t="shared" si="1"/>
        <v>1076.76</v>
      </c>
      <c r="AD16" s="174">
        <f t="shared" si="1"/>
        <v>1116.6400000000001</v>
      </c>
      <c r="AE16" s="174">
        <f t="shared" si="1"/>
        <v>1156.52</v>
      </c>
      <c r="AF16" s="174">
        <f t="shared" si="1"/>
        <v>1196.4000000000001</v>
      </c>
      <c r="AG16" s="174">
        <f t="shared" si="2"/>
        <v>1236.28</v>
      </c>
      <c r="AH16" s="174">
        <f t="shared" si="2"/>
        <v>1276.1600000000001</v>
      </c>
      <c r="AI16" s="174">
        <f t="shared" si="2"/>
        <v>1316.0400000000002</v>
      </c>
      <c r="AJ16" s="174">
        <f t="shared" si="2"/>
        <v>1355.92</v>
      </c>
      <c r="AK16" s="174">
        <f t="shared" si="2"/>
        <v>1395.8000000000002</v>
      </c>
      <c r="AL16" s="174">
        <f t="shared" si="2"/>
        <v>1435.68</v>
      </c>
      <c r="AM16" s="174">
        <f t="shared" si="2"/>
        <v>1475.5600000000002</v>
      </c>
      <c r="AN16" s="174">
        <f t="shared" si="2"/>
        <v>1515.44</v>
      </c>
      <c r="AO16" s="174">
        <f t="shared" si="2"/>
        <v>1555.3200000000002</v>
      </c>
      <c r="AP16" s="174">
        <f t="shared" si="2"/>
        <v>1595.2</v>
      </c>
      <c r="AQ16" s="174">
        <f t="shared" si="2"/>
        <v>1635.0800000000002</v>
      </c>
      <c r="AR16" s="174">
        <f t="shared" si="2"/>
        <v>1674.96</v>
      </c>
      <c r="AS16" s="174">
        <f t="shared" si="2"/>
        <v>1714.8400000000001</v>
      </c>
      <c r="AT16" s="174">
        <f t="shared" si="2"/>
        <v>1754.72</v>
      </c>
      <c r="AU16" s="174">
        <f t="shared" si="2"/>
        <v>1794.6000000000001</v>
      </c>
      <c r="AV16" s="174">
        <f t="shared" si="2"/>
        <v>1834.48</v>
      </c>
      <c r="AW16" s="174">
        <f t="shared" si="2"/>
        <v>1874.3600000000001</v>
      </c>
      <c r="AX16" s="174">
        <f t="shared" si="2"/>
        <v>1914.2400000000002</v>
      </c>
      <c r="AY16" s="174">
        <f t="shared" si="2"/>
        <v>1954.1200000000001</v>
      </c>
      <c r="AZ16" s="178">
        <f t="shared" si="2"/>
        <v>1994.0000000000002</v>
      </c>
    </row>
    <row r="17" spans="1:52" x14ac:dyDescent="0.2">
      <c r="A17" s="231">
        <v>550</v>
      </c>
      <c r="B17" s="231">
        <v>2</v>
      </c>
      <c r="C17" s="231">
        <v>1.24</v>
      </c>
      <c r="D17" s="282">
        <v>43.46</v>
      </c>
      <c r="E17" s="270"/>
      <c r="F17" s="177">
        <f t="shared" si="3"/>
        <v>173.84</v>
      </c>
      <c r="G17" s="174">
        <f t="shared" si="1"/>
        <v>217.3</v>
      </c>
      <c r="H17" s="174">
        <f t="shared" si="1"/>
        <v>260.76</v>
      </c>
      <c r="I17" s="174">
        <f t="shared" si="1"/>
        <v>304.22000000000003</v>
      </c>
      <c r="J17" s="174">
        <f t="shared" si="1"/>
        <v>347.68</v>
      </c>
      <c r="K17" s="174">
        <f t="shared" si="1"/>
        <v>391.14</v>
      </c>
      <c r="L17" s="174">
        <f t="shared" si="1"/>
        <v>434.6</v>
      </c>
      <c r="M17" s="174">
        <f t="shared" si="1"/>
        <v>478.06</v>
      </c>
      <c r="N17" s="174">
        <f t="shared" si="1"/>
        <v>521.52</v>
      </c>
      <c r="O17" s="174">
        <f t="shared" si="1"/>
        <v>564.98</v>
      </c>
      <c r="P17" s="174">
        <f t="shared" si="1"/>
        <v>608.44000000000005</v>
      </c>
      <c r="Q17" s="174">
        <f t="shared" si="1"/>
        <v>651.9</v>
      </c>
      <c r="R17" s="174">
        <f t="shared" si="1"/>
        <v>695.36</v>
      </c>
      <c r="S17" s="174">
        <f t="shared" si="1"/>
        <v>738.82</v>
      </c>
      <c r="T17" s="174">
        <f t="shared" si="1"/>
        <v>782.28</v>
      </c>
      <c r="U17" s="174">
        <f t="shared" si="1"/>
        <v>825.74</v>
      </c>
      <c r="V17" s="174">
        <f t="shared" si="1"/>
        <v>869.2</v>
      </c>
      <c r="W17" s="174">
        <f t="shared" si="1"/>
        <v>912.66</v>
      </c>
      <c r="X17" s="174">
        <f t="shared" si="1"/>
        <v>956.12</v>
      </c>
      <c r="Y17" s="174">
        <f t="shared" si="1"/>
        <v>999.58</v>
      </c>
      <c r="Z17" s="174">
        <f t="shared" si="1"/>
        <v>1043.04</v>
      </c>
      <c r="AA17" s="174">
        <f t="shared" si="1"/>
        <v>1086.5</v>
      </c>
      <c r="AB17" s="174">
        <f t="shared" si="1"/>
        <v>1129.96</v>
      </c>
      <c r="AC17" s="174">
        <f t="shared" si="1"/>
        <v>1173.42</v>
      </c>
      <c r="AD17" s="174">
        <f t="shared" si="1"/>
        <v>1216.8800000000001</v>
      </c>
      <c r="AE17" s="174">
        <f t="shared" si="1"/>
        <v>1260.3399999999999</v>
      </c>
      <c r="AF17" s="174">
        <f t="shared" si="1"/>
        <v>1303.8</v>
      </c>
      <c r="AG17" s="174">
        <f t="shared" si="2"/>
        <v>1347.26</v>
      </c>
      <c r="AH17" s="174">
        <f t="shared" si="2"/>
        <v>1390.72</v>
      </c>
      <c r="AI17" s="174">
        <f t="shared" si="2"/>
        <v>1434.18</v>
      </c>
      <c r="AJ17" s="174">
        <f t="shared" si="2"/>
        <v>1477.64</v>
      </c>
      <c r="AK17" s="174">
        <f t="shared" si="2"/>
        <v>1521.1000000000001</v>
      </c>
      <c r="AL17" s="174">
        <f t="shared" si="2"/>
        <v>1564.56</v>
      </c>
      <c r="AM17" s="174">
        <f t="shared" si="2"/>
        <v>1608.02</v>
      </c>
      <c r="AN17" s="174">
        <f t="shared" si="2"/>
        <v>1651.48</v>
      </c>
      <c r="AO17" s="174">
        <f t="shared" si="2"/>
        <v>1694.94</v>
      </c>
      <c r="AP17" s="174">
        <f t="shared" si="2"/>
        <v>1738.4</v>
      </c>
      <c r="AQ17" s="174">
        <f t="shared" si="2"/>
        <v>1781.8600000000001</v>
      </c>
      <c r="AR17" s="174">
        <f t="shared" si="2"/>
        <v>1825.32</v>
      </c>
      <c r="AS17" s="174">
        <f t="shared" si="2"/>
        <v>1868.78</v>
      </c>
      <c r="AT17" s="174">
        <f t="shared" si="2"/>
        <v>1912.24</v>
      </c>
      <c r="AU17" s="174">
        <f t="shared" si="2"/>
        <v>1955.7</v>
      </c>
      <c r="AV17" s="174">
        <f t="shared" si="2"/>
        <v>1999.16</v>
      </c>
      <c r="AW17" s="174">
        <f t="shared" si="2"/>
        <v>2042.6200000000001</v>
      </c>
      <c r="AX17" s="174">
        <f t="shared" si="2"/>
        <v>2086.08</v>
      </c>
      <c r="AY17" s="174">
        <f t="shared" si="2"/>
        <v>2129.54</v>
      </c>
      <c r="AZ17" s="178">
        <f t="shared" si="2"/>
        <v>2173</v>
      </c>
    </row>
    <row r="18" spans="1:52" x14ac:dyDescent="0.2">
      <c r="A18" s="231">
        <v>600</v>
      </c>
      <c r="B18" s="231">
        <v>2</v>
      </c>
      <c r="C18" s="231">
        <v>1.24</v>
      </c>
      <c r="D18" s="282">
        <v>47.02</v>
      </c>
      <c r="E18" s="270"/>
      <c r="F18" s="177">
        <f t="shared" si="3"/>
        <v>188.08</v>
      </c>
      <c r="G18" s="174">
        <f t="shared" si="1"/>
        <v>235.10000000000002</v>
      </c>
      <c r="H18" s="174">
        <f t="shared" si="1"/>
        <v>282.12</v>
      </c>
      <c r="I18" s="174">
        <f t="shared" si="1"/>
        <v>329.14000000000004</v>
      </c>
      <c r="J18" s="174">
        <f t="shared" si="1"/>
        <v>376.16</v>
      </c>
      <c r="K18" s="174">
        <f t="shared" si="1"/>
        <v>423.18</v>
      </c>
      <c r="L18" s="174">
        <f t="shared" si="1"/>
        <v>470.20000000000005</v>
      </c>
      <c r="M18" s="174">
        <f t="shared" si="1"/>
        <v>517.22</v>
      </c>
      <c r="N18" s="174">
        <f t="shared" si="1"/>
        <v>564.24</v>
      </c>
      <c r="O18" s="174">
        <f t="shared" si="1"/>
        <v>611.26</v>
      </c>
      <c r="P18" s="174">
        <f t="shared" si="1"/>
        <v>658.28000000000009</v>
      </c>
      <c r="Q18" s="174">
        <f t="shared" si="1"/>
        <v>705.30000000000007</v>
      </c>
      <c r="R18" s="174">
        <f t="shared" si="1"/>
        <v>752.32</v>
      </c>
      <c r="S18" s="174">
        <f t="shared" si="1"/>
        <v>799.34</v>
      </c>
      <c r="T18" s="174">
        <f t="shared" si="1"/>
        <v>846.36</v>
      </c>
      <c r="U18" s="174">
        <f t="shared" si="1"/>
        <v>893.38000000000011</v>
      </c>
      <c r="V18" s="174">
        <f t="shared" si="1"/>
        <v>940.40000000000009</v>
      </c>
      <c r="W18" s="174">
        <f t="shared" si="1"/>
        <v>987.42000000000007</v>
      </c>
      <c r="X18" s="174">
        <f t="shared" si="1"/>
        <v>1034.44</v>
      </c>
      <c r="Y18" s="174">
        <f t="shared" si="1"/>
        <v>1081.46</v>
      </c>
      <c r="Z18" s="174">
        <f t="shared" si="1"/>
        <v>1128.48</v>
      </c>
      <c r="AA18" s="174">
        <f t="shared" si="1"/>
        <v>1175.5</v>
      </c>
      <c r="AB18" s="174">
        <f t="shared" si="1"/>
        <v>1222.52</v>
      </c>
      <c r="AC18" s="174">
        <f t="shared" si="1"/>
        <v>1269.5400000000002</v>
      </c>
      <c r="AD18" s="174">
        <f t="shared" si="1"/>
        <v>1316.5600000000002</v>
      </c>
      <c r="AE18" s="174">
        <f t="shared" si="1"/>
        <v>1363.5800000000002</v>
      </c>
      <c r="AF18" s="174">
        <f t="shared" si="1"/>
        <v>1410.6000000000001</v>
      </c>
      <c r="AG18" s="174">
        <f t="shared" si="2"/>
        <v>1457.6200000000001</v>
      </c>
      <c r="AH18" s="174">
        <f t="shared" si="2"/>
        <v>1504.64</v>
      </c>
      <c r="AI18" s="174">
        <f t="shared" si="2"/>
        <v>1551.66</v>
      </c>
      <c r="AJ18" s="174">
        <f t="shared" si="2"/>
        <v>1598.68</v>
      </c>
      <c r="AK18" s="174">
        <f t="shared" si="2"/>
        <v>1645.7</v>
      </c>
      <c r="AL18" s="174">
        <f t="shared" si="2"/>
        <v>1692.72</v>
      </c>
      <c r="AM18" s="174">
        <f t="shared" si="2"/>
        <v>1739.74</v>
      </c>
      <c r="AN18" s="174">
        <f t="shared" si="2"/>
        <v>1786.7600000000002</v>
      </c>
      <c r="AO18" s="174">
        <f t="shared" si="2"/>
        <v>1833.7800000000002</v>
      </c>
      <c r="AP18" s="174">
        <f t="shared" si="2"/>
        <v>1880.8000000000002</v>
      </c>
      <c r="AQ18" s="174">
        <f t="shared" si="2"/>
        <v>1927.8200000000002</v>
      </c>
      <c r="AR18" s="174">
        <f t="shared" si="2"/>
        <v>1974.8400000000001</v>
      </c>
      <c r="AS18" s="174">
        <f t="shared" si="2"/>
        <v>2021.8600000000001</v>
      </c>
      <c r="AT18" s="174">
        <f t="shared" si="2"/>
        <v>2068.88</v>
      </c>
      <c r="AU18" s="174">
        <f t="shared" si="2"/>
        <v>2115.9</v>
      </c>
      <c r="AV18" s="174">
        <f t="shared" si="2"/>
        <v>2162.92</v>
      </c>
      <c r="AW18" s="174">
        <f t="shared" si="2"/>
        <v>2209.94</v>
      </c>
      <c r="AX18" s="174">
        <f t="shared" si="2"/>
        <v>2256.96</v>
      </c>
      <c r="AY18" s="174">
        <f t="shared" si="2"/>
        <v>2303.98</v>
      </c>
      <c r="AZ18" s="178">
        <f t="shared" si="2"/>
        <v>2351</v>
      </c>
    </row>
    <row r="19" spans="1:52" x14ac:dyDescent="0.2">
      <c r="A19" s="231">
        <v>650</v>
      </c>
      <c r="B19" s="231">
        <v>2</v>
      </c>
      <c r="C19" s="231">
        <v>1.24</v>
      </c>
      <c r="D19" s="282">
        <v>50.57</v>
      </c>
      <c r="E19" s="270"/>
      <c r="F19" s="177">
        <f t="shared" si="3"/>
        <v>202.28</v>
      </c>
      <c r="G19" s="174">
        <f t="shared" si="1"/>
        <v>252.85</v>
      </c>
      <c r="H19" s="174">
        <f t="shared" si="1"/>
        <v>303.42</v>
      </c>
      <c r="I19" s="174">
        <f t="shared" si="1"/>
        <v>353.99</v>
      </c>
      <c r="J19" s="174">
        <f t="shared" si="1"/>
        <v>404.56</v>
      </c>
      <c r="K19" s="174">
        <f t="shared" si="1"/>
        <v>455.13</v>
      </c>
      <c r="L19" s="174">
        <f t="shared" si="1"/>
        <v>505.7</v>
      </c>
      <c r="M19" s="174">
        <f t="shared" si="1"/>
        <v>556.27</v>
      </c>
      <c r="N19" s="174">
        <f t="shared" si="1"/>
        <v>606.84</v>
      </c>
      <c r="O19" s="174">
        <f t="shared" si="1"/>
        <v>657.41</v>
      </c>
      <c r="P19" s="174">
        <f t="shared" si="1"/>
        <v>707.98</v>
      </c>
      <c r="Q19" s="174">
        <f t="shared" si="1"/>
        <v>758.55</v>
      </c>
      <c r="R19" s="174">
        <f t="shared" si="1"/>
        <v>809.12</v>
      </c>
      <c r="S19" s="174">
        <f t="shared" si="1"/>
        <v>859.69</v>
      </c>
      <c r="T19" s="174">
        <f t="shared" si="1"/>
        <v>910.26</v>
      </c>
      <c r="U19" s="174">
        <f t="shared" si="1"/>
        <v>960.83</v>
      </c>
      <c r="V19" s="174">
        <f t="shared" si="1"/>
        <v>1011.4</v>
      </c>
      <c r="W19" s="174">
        <f t="shared" si="1"/>
        <v>1061.97</v>
      </c>
      <c r="X19" s="174">
        <f t="shared" si="1"/>
        <v>1112.54</v>
      </c>
      <c r="Y19" s="174">
        <f t="shared" si="1"/>
        <v>1163.1099999999999</v>
      </c>
      <c r="Z19" s="174">
        <f t="shared" si="1"/>
        <v>1213.68</v>
      </c>
      <c r="AA19" s="174">
        <f t="shared" si="1"/>
        <v>1264.25</v>
      </c>
      <c r="AB19" s="174">
        <f t="shared" si="1"/>
        <v>1314.82</v>
      </c>
      <c r="AC19" s="174">
        <f t="shared" si="1"/>
        <v>1365.39</v>
      </c>
      <c r="AD19" s="174">
        <f t="shared" si="1"/>
        <v>1415.96</v>
      </c>
      <c r="AE19" s="174">
        <f t="shared" si="1"/>
        <v>1466.53</v>
      </c>
      <c r="AF19" s="174">
        <f t="shared" si="1"/>
        <v>1517.1</v>
      </c>
      <c r="AG19" s="174">
        <f t="shared" si="2"/>
        <v>1567.67</v>
      </c>
      <c r="AH19" s="174">
        <f t="shared" si="2"/>
        <v>1618.24</v>
      </c>
      <c r="AI19" s="174">
        <f t="shared" si="2"/>
        <v>1668.81</v>
      </c>
      <c r="AJ19" s="174">
        <f t="shared" si="2"/>
        <v>1719.38</v>
      </c>
      <c r="AK19" s="174">
        <f t="shared" si="2"/>
        <v>1769.95</v>
      </c>
      <c r="AL19" s="174">
        <f t="shared" si="2"/>
        <v>1820.52</v>
      </c>
      <c r="AM19" s="174">
        <f t="shared" si="2"/>
        <v>1871.09</v>
      </c>
      <c r="AN19" s="174">
        <f t="shared" si="2"/>
        <v>1921.66</v>
      </c>
      <c r="AO19" s="174">
        <f t="shared" si="2"/>
        <v>1972.23</v>
      </c>
      <c r="AP19" s="174">
        <f t="shared" si="2"/>
        <v>2022.8</v>
      </c>
      <c r="AQ19" s="174">
        <f t="shared" si="2"/>
        <v>2073.37</v>
      </c>
      <c r="AR19" s="174">
        <f t="shared" si="2"/>
        <v>2123.94</v>
      </c>
      <c r="AS19" s="174">
        <f t="shared" si="2"/>
        <v>2174.5100000000002</v>
      </c>
      <c r="AT19" s="174">
        <f t="shared" si="2"/>
        <v>2225.08</v>
      </c>
      <c r="AU19" s="174">
        <f t="shared" si="2"/>
        <v>2275.65</v>
      </c>
      <c r="AV19" s="174">
        <f t="shared" si="2"/>
        <v>2326.2199999999998</v>
      </c>
      <c r="AW19" s="174">
        <f t="shared" si="2"/>
        <v>2376.79</v>
      </c>
      <c r="AX19" s="174">
        <f t="shared" si="2"/>
        <v>2427.36</v>
      </c>
      <c r="AY19" s="174">
        <f t="shared" si="2"/>
        <v>2477.9299999999998</v>
      </c>
      <c r="AZ19" s="178">
        <f t="shared" si="2"/>
        <v>2528.5</v>
      </c>
    </row>
    <row r="20" spans="1:52" x14ac:dyDescent="0.2">
      <c r="A20" s="231">
        <v>750</v>
      </c>
      <c r="B20" s="231">
        <v>2</v>
      </c>
      <c r="C20" s="231">
        <v>1.25</v>
      </c>
      <c r="D20" s="282">
        <v>57.66</v>
      </c>
      <c r="E20" s="270"/>
      <c r="F20" s="177">
        <f t="shared" si="3"/>
        <v>230.64</v>
      </c>
      <c r="G20" s="174">
        <f t="shared" si="1"/>
        <v>288.29999999999995</v>
      </c>
      <c r="H20" s="174">
        <f t="shared" si="1"/>
        <v>345.96</v>
      </c>
      <c r="I20" s="174">
        <f t="shared" si="1"/>
        <v>403.62</v>
      </c>
      <c r="J20" s="174">
        <f t="shared" si="1"/>
        <v>461.28</v>
      </c>
      <c r="K20" s="174">
        <f t="shared" si="1"/>
        <v>518.93999999999994</v>
      </c>
      <c r="L20" s="174">
        <f t="shared" si="1"/>
        <v>576.59999999999991</v>
      </c>
      <c r="M20" s="174">
        <f t="shared" si="1"/>
        <v>634.26</v>
      </c>
      <c r="N20" s="174">
        <f t="shared" si="1"/>
        <v>691.92</v>
      </c>
      <c r="O20" s="174">
        <f t="shared" si="1"/>
        <v>749.57999999999993</v>
      </c>
      <c r="P20" s="174">
        <f t="shared" si="1"/>
        <v>807.24</v>
      </c>
      <c r="Q20" s="174">
        <f t="shared" si="1"/>
        <v>864.9</v>
      </c>
      <c r="R20" s="174">
        <f t="shared" si="1"/>
        <v>922.56</v>
      </c>
      <c r="S20" s="174">
        <f t="shared" si="1"/>
        <v>980.21999999999991</v>
      </c>
      <c r="T20" s="174">
        <f t="shared" si="1"/>
        <v>1037.8799999999999</v>
      </c>
      <c r="U20" s="174">
        <f t="shared" si="1"/>
        <v>1095.54</v>
      </c>
      <c r="V20" s="174">
        <f t="shared" si="1"/>
        <v>1153.1999999999998</v>
      </c>
      <c r="W20" s="174">
        <f t="shared" si="1"/>
        <v>1210.8599999999999</v>
      </c>
      <c r="X20" s="174">
        <f t="shared" si="1"/>
        <v>1268.52</v>
      </c>
      <c r="Y20" s="174">
        <f t="shared" si="1"/>
        <v>1326.1799999999998</v>
      </c>
      <c r="Z20" s="174">
        <f t="shared" si="1"/>
        <v>1383.84</v>
      </c>
      <c r="AA20" s="174">
        <f t="shared" si="1"/>
        <v>1441.5</v>
      </c>
      <c r="AB20" s="174">
        <f t="shared" si="1"/>
        <v>1499.1599999999999</v>
      </c>
      <c r="AC20" s="174">
        <f t="shared" si="1"/>
        <v>1556.82</v>
      </c>
      <c r="AD20" s="174">
        <f t="shared" si="1"/>
        <v>1614.48</v>
      </c>
      <c r="AE20" s="174">
        <f t="shared" si="1"/>
        <v>1672.1399999999999</v>
      </c>
      <c r="AF20" s="174">
        <f t="shared" si="1"/>
        <v>1729.8</v>
      </c>
      <c r="AG20" s="174">
        <f t="shared" si="2"/>
        <v>1787.4599999999998</v>
      </c>
      <c r="AH20" s="174">
        <f t="shared" si="2"/>
        <v>1845.12</v>
      </c>
      <c r="AI20" s="174">
        <f t="shared" si="2"/>
        <v>1902.78</v>
      </c>
      <c r="AJ20" s="174">
        <f t="shared" si="2"/>
        <v>1960.4399999999998</v>
      </c>
      <c r="AK20" s="174">
        <f t="shared" si="2"/>
        <v>2018.1</v>
      </c>
      <c r="AL20" s="174">
        <f t="shared" si="2"/>
        <v>2075.7599999999998</v>
      </c>
      <c r="AM20" s="174">
        <f t="shared" si="2"/>
        <v>2133.42</v>
      </c>
      <c r="AN20" s="174">
        <f t="shared" si="2"/>
        <v>2191.08</v>
      </c>
      <c r="AO20" s="174">
        <f t="shared" si="2"/>
        <v>2248.7399999999998</v>
      </c>
      <c r="AP20" s="174">
        <f t="shared" si="2"/>
        <v>2306.3999999999996</v>
      </c>
      <c r="AQ20" s="174">
        <f t="shared" si="2"/>
        <v>2364.06</v>
      </c>
      <c r="AR20" s="174">
        <f t="shared" si="2"/>
        <v>2421.7199999999998</v>
      </c>
      <c r="AS20" s="174">
        <f t="shared" si="2"/>
        <v>2479.3799999999997</v>
      </c>
      <c r="AT20" s="174">
        <f t="shared" si="2"/>
        <v>2537.04</v>
      </c>
      <c r="AU20" s="174">
        <f t="shared" si="2"/>
        <v>2594.6999999999998</v>
      </c>
      <c r="AV20" s="174">
        <f t="shared" si="2"/>
        <v>2652.3599999999997</v>
      </c>
      <c r="AW20" s="174">
        <f t="shared" si="2"/>
        <v>2710.02</v>
      </c>
      <c r="AX20" s="174">
        <f t="shared" si="2"/>
        <v>2767.68</v>
      </c>
      <c r="AY20" s="174">
        <f t="shared" si="2"/>
        <v>2825.3399999999997</v>
      </c>
      <c r="AZ20" s="178">
        <f t="shared" si="2"/>
        <v>2883</v>
      </c>
    </row>
    <row r="21" spans="1:52" x14ac:dyDescent="0.2">
      <c r="A21" s="231">
        <v>800</v>
      </c>
      <c r="B21" s="231">
        <v>2</v>
      </c>
      <c r="C21" s="231">
        <v>1.25</v>
      </c>
      <c r="D21" s="282">
        <v>61.17</v>
      </c>
      <c r="E21" s="270"/>
      <c r="F21" s="177">
        <f t="shared" si="3"/>
        <v>244.68</v>
      </c>
      <c r="G21" s="174">
        <f t="shared" si="1"/>
        <v>305.85000000000002</v>
      </c>
      <c r="H21" s="174">
        <f t="shared" si="1"/>
        <v>367.02</v>
      </c>
      <c r="I21" s="174">
        <f t="shared" si="1"/>
        <v>428.19</v>
      </c>
      <c r="J21" s="174">
        <f t="shared" si="1"/>
        <v>489.36</v>
      </c>
      <c r="K21" s="174">
        <f t="shared" si="1"/>
        <v>550.53</v>
      </c>
      <c r="L21" s="174">
        <f t="shared" si="1"/>
        <v>611.70000000000005</v>
      </c>
      <c r="M21" s="174">
        <f t="shared" si="1"/>
        <v>672.87</v>
      </c>
      <c r="N21" s="174">
        <f t="shared" si="1"/>
        <v>734.04</v>
      </c>
      <c r="O21" s="174">
        <f t="shared" si="1"/>
        <v>795.21</v>
      </c>
      <c r="P21" s="174">
        <f t="shared" si="1"/>
        <v>856.38</v>
      </c>
      <c r="Q21" s="174">
        <f t="shared" si="1"/>
        <v>917.55000000000007</v>
      </c>
      <c r="R21" s="174">
        <f t="shared" si="1"/>
        <v>978.72</v>
      </c>
      <c r="S21" s="174">
        <f t="shared" si="1"/>
        <v>1039.8900000000001</v>
      </c>
      <c r="T21" s="174">
        <f t="shared" si="1"/>
        <v>1101.06</v>
      </c>
      <c r="U21" s="174">
        <f t="shared" si="1"/>
        <v>1162.23</v>
      </c>
      <c r="V21" s="174">
        <f t="shared" si="1"/>
        <v>1223.4000000000001</v>
      </c>
      <c r="W21" s="174">
        <f t="shared" si="1"/>
        <v>1284.57</v>
      </c>
      <c r="X21" s="174">
        <f t="shared" si="1"/>
        <v>1345.74</v>
      </c>
      <c r="Y21" s="174">
        <f t="shared" si="1"/>
        <v>1406.91</v>
      </c>
      <c r="Z21" s="174">
        <f t="shared" si="1"/>
        <v>1468.08</v>
      </c>
      <c r="AA21" s="174">
        <f t="shared" si="1"/>
        <v>1529.25</v>
      </c>
      <c r="AB21" s="174">
        <f t="shared" si="1"/>
        <v>1590.42</v>
      </c>
      <c r="AC21" s="174">
        <f t="shared" si="1"/>
        <v>1651.5900000000001</v>
      </c>
      <c r="AD21" s="174">
        <f t="shared" si="1"/>
        <v>1712.76</v>
      </c>
      <c r="AE21" s="174">
        <f t="shared" si="1"/>
        <v>1773.93</v>
      </c>
      <c r="AF21" s="174">
        <f t="shared" si="1"/>
        <v>1835.1000000000001</v>
      </c>
      <c r="AG21" s="174">
        <f t="shared" si="2"/>
        <v>1896.27</v>
      </c>
      <c r="AH21" s="174">
        <f t="shared" si="2"/>
        <v>1957.44</v>
      </c>
      <c r="AI21" s="174">
        <f t="shared" si="2"/>
        <v>2018.6100000000001</v>
      </c>
      <c r="AJ21" s="174">
        <f t="shared" si="2"/>
        <v>2079.7800000000002</v>
      </c>
      <c r="AK21" s="174">
        <f t="shared" si="2"/>
        <v>2140.9500000000003</v>
      </c>
      <c r="AL21" s="174">
        <f t="shared" si="2"/>
        <v>2202.12</v>
      </c>
      <c r="AM21" s="174">
        <f t="shared" si="2"/>
        <v>2263.29</v>
      </c>
      <c r="AN21" s="174">
        <f t="shared" si="2"/>
        <v>2324.46</v>
      </c>
      <c r="AO21" s="174">
        <f t="shared" si="2"/>
        <v>2385.63</v>
      </c>
      <c r="AP21" s="174">
        <f t="shared" si="2"/>
        <v>2446.8000000000002</v>
      </c>
      <c r="AQ21" s="174">
        <f t="shared" si="2"/>
        <v>2507.9700000000003</v>
      </c>
      <c r="AR21" s="174">
        <f t="shared" si="2"/>
        <v>2569.14</v>
      </c>
      <c r="AS21" s="174">
        <f t="shared" si="2"/>
        <v>2630.31</v>
      </c>
      <c r="AT21" s="174">
        <f t="shared" si="2"/>
        <v>2691.48</v>
      </c>
      <c r="AU21" s="174">
        <f t="shared" si="2"/>
        <v>2752.65</v>
      </c>
      <c r="AV21" s="174">
        <f t="shared" si="2"/>
        <v>2813.82</v>
      </c>
      <c r="AW21" s="174">
        <f t="shared" si="2"/>
        <v>2874.9900000000002</v>
      </c>
      <c r="AX21" s="174">
        <f t="shared" si="2"/>
        <v>2936.16</v>
      </c>
      <c r="AY21" s="174">
        <f t="shared" si="2"/>
        <v>2997.33</v>
      </c>
      <c r="AZ21" s="178">
        <f t="shared" si="2"/>
        <v>3058.5</v>
      </c>
    </row>
    <row r="22" spans="1:52" x14ac:dyDescent="0.2">
      <c r="A22" s="231">
        <v>900</v>
      </c>
      <c r="B22" s="231">
        <v>2</v>
      </c>
      <c r="C22" s="231">
        <v>1.26</v>
      </c>
      <c r="D22" s="282">
        <v>68.22</v>
      </c>
      <c r="E22" s="270"/>
      <c r="F22" s="177">
        <f t="shared" si="3"/>
        <v>272.88</v>
      </c>
      <c r="G22" s="174">
        <f t="shared" si="1"/>
        <v>341.1</v>
      </c>
      <c r="H22" s="174">
        <f t="shared" si="1"/>
        <v>409.32</v>
      </c>
      <c r="I22" s="174">
        <f t="shared" si="1"/>
        <v>477.53999999999996</v>
      </c>
      <c r="J22" s="174">
        <f t="shared" si="1"/>
        <v>545.76</v>
      </c>
      <c r="K22" s="174">
        <f t="shared" si="1"/>
        <v>613.98</v>
      </c>
      <c r="L22" s="174">
        <f t="shared" si="1"/>
        <v>682.2</v>
      </c>
      <c r="M22" s="174">
        <f t="shared" si="1"/>
        <v>750.42</v>
      </c>
      <c r="N22" s="174">
        <f t="shared" si="1"/>
        <v>818.64</v>
      </c>
      <c r="O22" s="174">
        <f t="shared" si="1"/>
        <v>886.86</v>
      </c>
      <c r="P22" s="174">
        <f t="shared" si="1"/>
        <v>955.07999999999993</v>
      </c>
      <c r="Q22" s="174">
        <f t="shared" ref="G22:AF32" si="4">(($D$6/50)^$C22)*(Q$11*$D22)</f>
        <v>1023.3</v>
      </c>
      <c r="R22" s="174">
        <f t="shared" si="4"/>
        <v>1091.52</v>
      </c>
      <c r="S22" s="174">
        <f t="shared" si="4"/>
        <v>1159.74</v>
      </c>
      <c r="T22" s="174">
        <f t="shared" si="4"/>
        <v>1227.96</v>
      </c>
      <c r="U22" s="174">
        <f t="shared" si="4"/>
        <v>1296.18</v>
      </c>
      <c r="V22" s="174">
        <f t="shared" si="4"/>
        <v>1364.4</v>
      </c>
      <c r="W22" s="174">
        <f t="shared" si="4"/>
        <v>1432.62</v>
      </c>
      <c r="X22" s="174">
        <f t="shared" si="4"/>
        <v>1500.84</v>
      </c>
      <c r="Y22" s="174">
        <f t="shared" si="4"/>
        <v>1569.06</v>
      </c>
      <c r="Z22" s="174">
        <f t="shared" si="4"/>
        <v>1637.28</v>
      </c>
      <c r="AA22" s="174">
        <f t="shared" si="4"/>
        <v>1705.5</v>
      </c>
      <c r="AB22" s="174">
        <f t="shared" si="4"/>
        <v>1773.72</v>
      </c>
      <c r="AC22" s="174">
        <f t="shared" si="4"/>
        <v>1841.94</v>
      </c>
      <c r="AD22" s="174">
        <f t="shared" si="4"/>
        <v>1910.1599999999999</v>
      </c>
      <c r="AE22" s="174">
        <f t="shared" si="4"/>
        <v>1978.3799999999999</v>
      </c>
      <c r="AF22" s="174">
        <f t="shared" si="4"/>
        <v>2046.6</v>
      </c>
      <c r="AG22" s="174">
        <f t="shared" si="2"/>
        <v>2114.8200000000002</v>
      </c>
      <c r="AH22" s="174">
        <f t="shared" si="2"/>
        <v>2183.04</v>
      </c>
      <c r="AI22" s="174">
        <f t="shared" si="2"/>
        <v>2251.2599999999998</v>
      </c>
      <c r="AJ22" s="174">
        <f t="shared" si="2"/>
        <v>2319.48</v>
      </c>
      <c r="AK22" s="174">
        <f t="shared" si="2"/>
        <v>2387.6999999999998</v>
      </c>
      <c r="AL22" s="174">
        <f t="shared" si="2"/>
        <v>2455.92</v>
      </c>
      <c r="AM22" s="174">
        <f t="shared" si="2"/>
        <v>2524.14</v>
      </c>
      <c r="AN22" s="174">
        <f t="shared" si="2"/>
        <v>2592.36</v>
      </c>
      <c r="AO22" s="174">
        <f t="shared" si="2"/>
        <v>2660.58</v>
      </c>
      <c r="AP22" s="174">
        <f t="shared" si="2"/>
        <v>2728.8</v>
      </c>
      <c r="AQ22" s="174">
        <f t="shared" si="2"/>
        <v>2797.02</v>
      </c>
      <c r="AR22" s="174">
        <f t="shared" si="2"/>
        <v>2865.24</v>
      </c>
      <c r="AS22" s="174">
        <f t="shared" si="2"/>
        <v>2933.46</v>
      </c>
      <c r="AT22" s="174">
        <f t="shared" si="2"/>
        <v>3001.68</v>
      </c>
      <c r="AU22" s="174">
        <f t="shared" si="2"/>
        <v>3069.9</v>
      </c>
      <c r="AV22" s="174">
        <f t="shared" si="2"/>
        <v>3138.12</v>
      </c>
      <c r="AW22" s="174">
        <f t="shared" si="2"/>
        <v>3206.34</v>
      </c>
      <c r="AX22" s="174">
        <f t="shared" si="2"/>
        <v>3274.56</v>
      </c>
      <c r="AY22" s="174">
        <f t="shared" si="2"/>
        <v>3342.7799999999997</v>
      </c>
      <c r="AZ22" s="178">
        <f t="shared" si="2"/>
        <v>3411</v>
      </c>
    </row>
    <row r="23" spans="1:52" x14ac:dyDescent="0.2">
      <c r="A23" s="231">
        <v>1000</v>
      </c>
      <c r="B23" s="231">
        <v>2</v>
      </c>
      <c r="C23" s="231">
        <v>1.27</v>
      </c>
      <c r="D23" s="282">
        <v>75.260000000000005</v>
      </c>
      <c r="E23" s="270"/>
      <c r="F23" s="177">
        <f t="shared" si="3"/>
        <v>301.04000000000002</v>
      </c>
      <c r="G23" s="174">
        <f t="shared" si="4"/>
        <v>376.3</v>
      </c>
      <c r="H23" s="174">
        <f t="shared" si="4"/>
        <v>451.56000000000006</v>
      </c>
      <c r="I23" s="174">
        <f t="shared" si="4"/>
        <v>526.82000000000005</v>
      </c>
      <c r="J23" s="174">
        <f t="shared" si="4"/>
        <v>602.08000000000004</v>
      </c>
      <c r="K23" s="174">
        <f t="shared" si="4"/>
        <v>677.34</v>
      </c>
      <c r="L23" s="174">
        <f t="shared" si="4"/>
        <v>752.6</v>
      </c>
      <c r="M23" s="174">
        <f t="shared" si="4"/>
        <v>827.86</v>
      </c>
      <c r="N23" s="174">
        <f t="shared" si="4"/>
        <v>903.12000000000012</v>
      </c>
      <c r="O23" s="174">
        <f t="shared" si="4"/>
        <v>978.38000000000011</v>
      </c>
      <c r="P23" s="174">
        <f t="shared" si="4"/>
        <v>1053.6400000000001</v>
      </c>
      <c r="Q23" s="174">
        <f t="shared" si="4"/>
        <v>1128.9000000000001</v>
      </c>
      <c r="R23" s="174">
        <f t="shared" si="4"/>
        <v>1204.1600000000001</v>
      </c>
      <c r="S23" s="174">
        <f t="shared" si="4"/>
        <v>1279.42</v>
      </c>
      <c r="T23" s="174">
        <f t="shared" si="4"/>
        <v>1354.68</v>
      </c>
      <c r="U23" s="174">
        <f t="shared" si="4"/>
        <v>1429.94</v>
      </c>
      <c r="V23" s="174">
        <f t="shared" si="4"/>
        <v>1505.2</v>
      </c>
      <c r="W23" s="174">
        <f t="shared" si="4"/>
        <v>1580.46</v>
      </c>
      <c r="X23" s="174">
        <f t="shared" si="4"/>
        <v>1655.72</v>
      </c>
      <c r="Y23" s="174">
        <f t="shared" si="4"/>
        <v>1730.98</v>
      </c>
      <c r="Z23" s="174">
        <f t="shared" si="4"/>
        <v>1806.2400000000002</v>
      </c>
      <c r="AA23" s="174">
        <f t="shared" si="4"/>
        <v>1881.5000000000002</v>
      </c>
      <c r="AB23" s="174">
        <f t="shared" si="4"/>
        <v>1956.7600000000002</v>
      </c>
      <c r="AC23" s="174">
        <f t="shared" si="4"/>
        <v>2032.0200000000002</v>
      </c>
      <c r="AD23" s="174">
        <f t="shared" si="4"/>
        <v>2107.2800000000002</v>
      </c>
      <c r="AE23" s="174">
        <f t="shared" si="4"/>
        <v>2182.54</v>
      </c>
      <c r="AF23" s="174">
        <f t="shared" si="4"/>
        <v>2257.8000000000002</v>
      </c>
      <c r="AG23" s="174">
        <f t="shared" si="2"/>
        <v>2333.06</v>
      </c>
      <c r="AH23" s="174">
        <f t="shared" si="2"/>
        <v>2408.3200000000002</v>
      </c>
      <c r="AI23" s="174">
        <f t="shared" si="2"/>
        <v>2483.5800000000004</v>
      </c>
      <c r="AJ23" s="174">
        <f t="shared" si="2"/>
        <v>2558.84</v>
      </c>
      <c r="AK23" s="174">
        <f t="shared" si="2"/>
        <v>2634.1000000000004</v>
      </c>
      <c r="AL23" s="174">
        <f t="shared" si="2"/>
        <v>2709.36</v>
      </c>
      <c r="AM23" s="174">
        <f t="shared" si="2"/>
        <v>2784.6200000000003</v>
      </c>
      <c r="AN23" s="174">
        <f t="shared" si="2"/>
        <v>2859.88</v>
      </c>
      <c r="AO23" s="174">
        <f t="shared" si="2"/>
        <v>2935.1400000000003</v>
      </c>
      <c r="AP23" s="174">
        <f t="shared" si="2"/>
        <v>3010.4</v>
      </c>
      <c r="AQ23" s="174">
        <f t="shared" si="2"/>
        <v>3085.6600000000003</v>
      </c>
      <c r="AR23" s="174">
        <f t="shared" si="2"/>
        <v>3160.92</v>
      </c>
      <c r="AS23" s="174">
        <f t="shared" si="2"/>
        <v>3236.1800000000003</v>
      </c>
      <c r="AT23" s="174">
        <f t="shared" si="2"/>
        <v>3311.44</v>
      </c>
      <c r="AU23" s="174">
        <f t="shared" si="2"/>
        <v>3386.7000000000003</v>
      </c>
      <c r="AV23" s="174">
        <f t="shared" si="2"/>
        <v>3461.96</v>
      </c>
      <c r="AW23" s="174">
        <f t="shared" si="2"/>
        <v>3537.2200000000003</v>
      </c>
      <c r="AX23" s="174">
        <f t="shared" si="2"/>
        <v>3612.4800000000005</v>
      </c>
      <c r="AY23" s="174">
        <f t="shared" si="2"/>
        <v>3687.7400000000002</v>
      </c>
      <c r="AZ23" s="178">
        <f t="shared" si="2"/>
        <v>3763.0000000000005</v>
      </c>
    </row>
    <row r="24" spans="1:52" x14ac:dyDescent="0.2">
      <c r="A24" s="231">
        <v>1100</v>
      </c>
      <c r="B24" s="231">
        <v>2</v>
      </c>
      <c r="C24" s="231">
        <v>1.28</v>
      </c>
      <c r="D24" s="282">
        <v>82.3</v>
      </c>
      <c r="E24" s="270"/>
      <c r="F24" s="177">
        <f t="shared" si="3"/>
        <v>329.2</v>
      </c>
      <c r="G24" s="174">
        <f t="shared" si="4"/>
        <v>411.5</v>
      </c>
      <c r="H24" s="174">
        <f t="shared" si="4"/>
        <v>493.79999999999995</v>
      </c>
      <c r="I24" s="174">
        <f t="shared" si="4"/>
        <v>576.1</v>
      </c>
      <c r="J24" s="174">
        <f t="shared" si="4"/>
        <v>658.4</v>
      </c>
      <c r="K24" s="174">
        <f t="shared" si="4"/>
        <v>740.69999999999993</v>
      </c>
      <c r="L24" s="174">
        <f t="shared" si="4"/>
        <v>823</v>
      </c>
      <c r="M24" s="174">
        <f t="shared" si="4"/>
        <v>905.3</v>
      </c>
      <c r="N24" s="174">
        <f t="shared" si="4"/>
        <v>987.59999999999991</v>
      </c>
      <c r="O24" s="174">
        <f t="shared" si="4"/>
        <v>1069.8999999999999</v>
      </c>
      <c r="P24" s="174">
        <f t="shared" si="4"/>
        <v>1152.2</v>
      </c>
      <c r="Q24" s="174">
        <f t="shared" si="4"/>
        <v>1234.5</v>
      </c>
      <c r="R24" s="174">
        <f t="shared" si="4"/>
        <v>1316.8</v>
      </c>
      <c r="S24" s="174">
        <f t="shared" si="4"/>
        <v>1399.1</v>
      </c>
      <c r="T24" s="174">
        <f t="shared" si="4"/>
        <v>1481.3999999999999</v>
      </c>
      <c r="U24" s="174">
        <f t="shared" si="4"/>
        <v>1563.7</v>
      </c>
      <c r="V24" s="174">
        <f t="shared" si="4"/>
        <v>1646</v>
      </c>
      <c r="W24" s="174">
        <f t="shared" si="4"/>
        <v>1728.3</v>
      </c>
      <c r="X24" s="174">
        <f t="shared" si="4"/>
        <v>1810.6</v>
      </c>
      <c r="Y24" s="174">
        <f t="shared" si="4"/>
        <v>1892.8999999999999</v>
      </c>
      <c r="Z24" s="174">
        <f t="shared" si="4"/>
        <v>1975.1999999999998</v>
      </c>
      <c r="AA24" s="174">
        <f t="shared" si="4"/>
        <v>2057.5</v>
      </c>
      <c r="AB24" s="174">
        <f t="shared" si="4"/>
        <v>2139.7999999999997</v>
      </c>
      <c r="AC24" s="174">
        <f t="shared" si="4"/>
        <v>2222.1</v>
      </c>
      <c r="AD24" s="174">
        <f t="shared" si="4"/>
        <v>2304.4</v>
      </c>
      <c r="AE24" s="174">
        <f t="shared" si="4"/>
        <v>2386.6999999999998</v>
      </c>
      <c r="AF24" s="174">
        <f t="shared" si="4"/>
        <v>2469</v>
      </c>
      <c r="AG24" s="174">
        <f t="shared" si="2"/>
        <v>2551.2999999999997</v>
      </c>
      <c r="AH24" s="174">
        <f t="shared" si="2"/>
        <v>2633.6</v>
      </c>
      <c r="AI24" s="174">
        <f t="shared" si="2"/>
        <v>2715.9</v>
      </c>
      <c r="AJ24" s="174">
        <f t="shared" si="2"/>
        <v>2798.2</v>
      </c>
      <c r="AK24" s="174">
        <f t="shared" si="2"/>
        <v>2880.5</v>
      </c>
      <c r="AL24" s="174">
        <f t="shared" si="2"/>
        <v>2962.7999999999997</v>
      </c>
      <c r="AM24" s="174">
        <f t="shared" si="2"/>
        <v>3045.1</v>
      </c>
      <c r="AN24" s="174">
        <f t="shared" si="2"/>
        <v>3127.4</v>
      </c>
      <c r="AO24" s="174">
        <f t="shared" si="2"/>
        <v>3209.7</v>
      </c>
      <c r="AP24" s="174">
        <f t="shared" si="2"/>
        <v>3292</v>
      </c>
      <c r="AQ24" s="174">
        <f t="shared" si="2"/>
        <v>3374.2999999999997</v>
      </c>
      <c r="AR24" s="174">
        <f t="shared" si="2"/>
        <v>3456.6</v>
      </c>
      <c r="AS24" s="174">
        <f t="shared" si="2"/>
        <v>3538.9</v>
      </c>
      <c r="AT24" s="174">
        <f t="shared" si="2"/>
        <v>3621.2</v>
      </c>
      <c r="AU24" s="174">
        <f t="shared" si="2"/>
        <v>3703.5</v>
      </c>
      <c r="AV24" s="174">
        <f t="shared" ref="AG24:AZ28" si="5">(($D$6/50)^$C24)*(AV$11*$D24)</f>
        <v>3785.7999999999997</v>
      </c>
      <c r="AW24" s="174">
        <f t="shared" si="5"/>
        <v>3868.1</v>
      </c>
      <c r="AX24" s="174">
        <f t="shared" si="5"/>
        <v>3950.3999999999996</v>
      </c>
      <c r="AY24" s="174">
        <f t="shared" si="5"/>
        <v>4032.7</v>
      </c>
      <c r="AZ24" s="178">
        <f t="shared" si="5"/>
        <v>4115</v>
      </c>
    </row>
    <row r="25" spans="1:52" x14ac:dyDescent="0.2">
      <c r="A25" s="231">
        <v>1200</v>
      </c>
      <c r="B25" s="231">
        <v>2</v>
      </c>
      <c r="C25" s="231">
        <v>1.28</v>
      </c>
      <c r="D25" s="282">
        <v>89.36</v>
      </c>
      <c r="E25" s="270"/>
      <c r="F25" s="177">
        <f t="shared" si="3"/>
        <v>357.44</v>
      </c>
      <c r="G25" s="174">
        <f t="shared" si="4"/>
        <v>446.8</v>
      </c>
      <c r="H25" s="174">
        <f t="shared" si="4"/>
        <v>536.16</v>
      </c>
      <c r="I25" s="174">
        <f t="shared" si="4"/>
        <v>625.52</v>
      </c>
      <c r="J25" s="174">
        <f t="shared" si="4"/>
        <v>714.88</v>
      </c>
      <c r="K25" s="174">
        <f t="shared" si="4"/>
        <v>804.24</v>
      </c>
      <c r="L25" s="174">
        <f t="shared" si="4"/>
        <v>893.6</v>
      </c>
      <c r="M25" s="174">
        <f t="shared" si="4"/>
        <v>982.96</v>
      </c>
      <c r="N25" s="174">
        <f t="shared" si="4"/>
        <v>1072.32</v>
      </c>
      <c r="O25" s="174">
        <f t="shared" si="4"/>
        <v>1161.68</v>
      </c>
      <c r="P25" s="174">
        <f t="shared" si="4"/>
        <v>1251.04</v>
      </c>
      <c r="Q25" s="174">
        <f t="shared" si="4"/>
        <v>1340.4</v>
      </c>
      <c r="R25" s="174">
        <f t="shared" si="4"/>
        <v>1429.76</v>
      </c>
      <c r="S25" s="174">
        <f t="shared" si="4"/>
        <v>1519.12</v>
      </c>
      <c r="T25" s="174">
        <f t="shared" si="4"/>
        <v>1608.48</v>
      </c>
      <c r="U25" s="174">
        <f t="shared" si="4"/>
        <v>1697.84</v>
      </c>
      <c r="V25" s="174">
        <f t="shared" si="4"/>
        <v>1787.2</v>
      </c>
      <c r="W25" s="174">
        <f t="shared" si="4"/>
        <v>1876.56</v>
      </c>
      <c r="X25" s="174">
        <f t="shared" si="4"/>
        <v>1965.92</v>
      </c>
      <c r="Y25" s="174">
        <f t="shared" si="4"/>
        <v>2055.2800000000002</v>
      </c>
      <c r="Z25" s="174">
        <f t="shared" si="4"/>
        <v>2144.64</v>
      </c>
      <c r="AA25" s="174">
        <f t="shared" si="4"/>
        <v>2234</v>
      </c>
      <c r="AB25" s="174">
        <f t="shared" si="4"/>
        <v>2323.36</v>
      </c>
      <c r="AC25" s="174">
        <f t="shared" si="4"/>
        <v>2412.7199999999998</v>
      </c>
      <c r="AD25" s="174">
        <f t="shared" si="4"/>
        <v>2502.08</v>
      </c>
      <c r="AE25" s="174">
        <f t="shared" si="4"/>
        <v>2591.44</v>
      </c>
      <c r="AF25" s="174">
        <f t="shared" si="4"/>
        <v>2680.8</v>
      </c>
      <c r="AG25" s="174">
        <f t="shared" si="5"/>
        <v>2770.16</v>
      </c>
      <c r="AH25" s="174">
        <f t="shared" si="5"/>
        <v>2859.52</v>
      </c>
      <c r="AI25" s="174">
        <f t="shared" si="5"/>
        <v>2948.88</v>
      </c>
      <c r="AJ25" s="174">
        <f t="shared" si="5"/>
        <v>3038.24</v>
      </c>
      <c r="AK25" s="174">
        <f t="shared" si="5"/>
        <v>3127.6</v>
      </c>
      <c r="AL25" s="174">
        <f t="shared" si="5"/>
        <v>3216.96</v>
      </c>
      <c r="AM25" s="174">
        <f t="shared" si="5"/>
        <v>3306.32</v>
      </c>
      <c r="AN25" s="174">
        <f t="shared" si="5"/>
        <v>3395.68</v>
      </c>
      <c r="AO25" s="174">
        <f t="shared" si="5"/>
        <v>3485.04</v>
      </c>
      <c r="AP25" s="174">
        <f t="shared" si="5"/>
        <v>3574.4</v>
      </c>
      <c r="AQ25" s="174">
        <f t="shared" si="5"/>
        <v>3663.7599999999998</v>
      </c>
      <c r="AR25" s="174">
        <f t="shared" si="5"/>
        <v>3753.12</v>
      </c>
      <c r="AS25" s="174">
        <f t="shared" si="5"/>
        <v>3842.48</v>
      </c>
      <c r="AT25" s="174">
        <f t="shared" si="5"/>
        <v>3931.84</v>
      </c>
      <c r="AU25" s="174">
        <f t="shared" si="5"/>
        <v>4021.2</v>
      </c>
      <c r="AV25" s="174">
        <f t="shared" si="5"/>
        <v>4110.5600000000004</v>
      </c>
      <c r="AW25" s="174">
        <f t="shared" si="5"/>
        <v>4199.92</v>
      </c>
      <c r="AX25" s="174">
        <f t="shared" si="5"/>
        <v>4289.28</v>
      </c>
      <c r="AY25" s="174">
        <f t="shared" si="5"/>
        <v>4378.6400000000003</v>
      </c>
      <c r="AZ25" s="178">
        <f t="shared" si="5"/>
        <v>4468</v>
      </c>
    </row>
    <row r="26" spans="1:52" x14ac:dyDescent="0.2">
      <c r="A26" s="231">
        <v>1500</v>
      </c>
      <c r="B26" s="231">
        <v>2</v>
      </c>
      <c r="C26" s="231">
        <v>1.3</v>
      </c>
      <c r="D26" s="282">
        <v>110.64</v>
      </c>
      <c r="E26" s="270"/>
      <c r="F26" s="177">
        <f t="shared" si="3"/>
        <v>442.56</v>
      </c>
      <c r="G26" s="174">
        <f t="shared" si="4"/>
        <v>553.20000000000005</v>
      </c>
      <c r="H26" s="174">
        <f t="shared" si="4"/>
        <v>663.84</v>
      </c>
      <c r="I26" s="174">
        <f t="shared" si="4"/>
        <v>774.48</v>
      </c>
      <c r="J26" s="174">
        <f t="shared" si="4"/>
        <v>885.12</v>
      </c>
      <c r="K26" s="174">
        <f t="shared" si="4"/>
        <v>995.76</v>
      </c>
      <c r="L26" s="174">
        <f t="shared" si="4"/>
        <v>1106.4000000000001</v>
      </c>
      <c r="M26" s="174">
        <f t="shared" si="4"/>
        <v>1217.04</v>
      </c>
      <c r="N26" s="174">
        <f t="shared" si="4"/>
        <v>1327.68</v>
      </c>
      <c r="O26" s="174">
        <f t="shared" si="4"/>
        <v>1438.32</v>
      </c>
      <c r="P26" s="174">
        <f t="shared" si="4"/>
        <v>1548.96</v>
      </c>
      <c r="Q26" s="174">
        <f t="shared" si="4"/>
        <v>1659.6</v>
      </c>
      <c r="R26" s="174">
        <f t="shared" si="4"/>
        <v>1770.24</v>
      </c>
      <c r="S26" s="174">
        <f t="shared" si="4"/>
        <v>1880.88</v>
      </c>
      <c r="T26" s="174">
        <f t="shared" si="4"/>
        <v>1991.52</v>
      </c>
      <c r="U26" s="174">
        <f t="shared" si="4"/>
        <v>2102.16</v>
      </c>
      <c r="V26" s="174">
        <f t="shared" si="4"/>
        <v>2212.8000000000002</v>
      </c>
      <c r="W26" s="174">
        <f t="shared" si="4"/>
        <v>2323.44</v>
      </c>
      <c r="X26" s="174">
        <f t="shared" si="4"/>
        <v>2434.08</v>
      </c>
      <c r="Y26" s="174">
        <f t="shared" si="4"/>
        <v>2544.7199999999998</v>
      </c>
      <c r="Z26" s="174">
        <f t="shared" si="4"/>
        <v>2655.36</v>
      </c>
      <c r="AA26" s="174">
        <f t="shared" si="4"/>
        <v>2766</v>
      </c>
      <c r="AB26" s="174">
        <f t="shared" si="4"/>
        <v>2876.64</v>
      </c>
      <c r="AC26" s="174">
        <f t="shared" si="4"/>
        <v>2987.28</v>
      </c>
      <c r="AD26" s="174">
        <f t="shared" si="4"/>
        <v>3097.92</v>
      </c>
      <c r="AE26" s="174">
        <f t="shared" si="4"/>
        <v>3208.56</v>
      </c>
      <c r="AF26" s="174">
        <f t="shared" si="4"/>
        <v>3319.2</v>
      </c>
      <c r="AG26" s="174">
        <f t="shared" si="5"/>
        <v>3429.84</v>
      </c>
      <c r="AH26" s="174">
        <f t="shared" si="5"/>
        <v>3540.48</v>
      </c>
      <c r="AI26" s="174">
        <f t="shared" si="5"/>
        <v>3651.12</v>
      </c>
      <c r="AJ26" s="174">
        <f t="shared" si="5"/>
        <v>3761.76</v>
      </c>
      <c r="AK26" s="174">
        <f t="shared" si="5"/>
        <v>3872.4</v>
      </c>
      <c r="AL26" s="174">
        <f t="shared" si="5"/>
        <v>3983.04</v>
      </c>
      <c r="AM26" s="174">
        <f t="shared" si="5"/>
        <v>4093.68</v>
      </c>
      <c r="AN26" s="174">
        <f t="shared" si="5"/>
        <v>4204.32</v>
      </c>
      <c r="AO26" s="174">
        <f t="shared" si="5"/>
        <v>4314.96</v>
      </c>
      <c r="AP26" s="174">
        <f t="shared" si="5"/>
        <v>4425.6000000000004</v>
      </c>
      <c r="AQ26" s="174">
        <f t="shared" si="5"/>
        <v>4536.24</v>
      </c>
      <c r="AR26" s="174">
        <f t="shared" si="5"/>
        <v>4646.88</v>
      </c>
      <c r="AS26" s="174">
        <f t="shared" si="5"/>
        <v>4757.5200000000004</v>
      </c>
      <c r="AT26" s="174">
        <f t="shared" si="5"/>
        <v>4868.16</v>
      </c>
      <c r="AU26" s="174">
        <f t="shared" si="5"/>
        <v>4978.8</v>
      </c>
      <c r="AV26" s="174">
        <f t="shared" si="5"/>
        <v>5089.4399999999996</v>
      </c>
      <c r="AW26" s="174">
        <f t="shared" si="5"/>
        <v>5200.08</v>
      </c>
      <c r="AX26" s="174">
        <f t="shared" si="5"/>
        <v>5310.72</v>
      </c>
      <c r="AY26" s="174">
        <f t="shared" si="5"/>
        <v>5421.36</v>
      </c>
      <c r="AZ26" s="178">
        <f t="shared" si="5"/>
        <v>5532</v>
      </c>
    </row>
    <row r="27" spans="1:52" x14ac:dyDescent="0.2">
      <c r="A27" s="231">
        <v>1800</v>
      </c>
      <c r="B27" s="231">
        <v>2</v>
      </c>
      <c r="C27" s="231">
        <v>1.32</v>
      </c>
      <c r="D27" s="282">
        <v>132.24</v>
      </c>
      <c r="E27" s="270"/>
      <c r="F27" s="177">
        <f t="shared" si="3"/>
        <v>528.96</v>
      </c>
      <c r="G27" s="174">
        <f t="shared" si="4"/>
        <v>661.2</v>
      </c>
      <c r="H27" s="174">
        <f t="shared" si="4"/>
        <v>793.44</v>
      </c>
      <c r="I27" s="174">
        <f t="shared" si="4"/>
        <v>925.68000000000006</v>
      </c>
      <c r="J27" s="174">
        <f t="shared" si="4"/>
        <v>1057.92</v>
      </c>
      <c r="K27" s="174">
        <f t="shared" si="4"/>
        <v>1190.1600000000001</v>
      </c>
      <c r="L27" s="174">
        <f t="shared" si="4"/>
        <v>1322.4</v>
      </c>
      <c r="M27" s="174">
        <f t="shared" si="4"/>
        <v>1454.64</v>
      </c>
      <c r="N27" s="174">
        <f t="shared" si="4"/>
        <v>1586.88</v>
      </c>
      <c r="O27" s="174">
        <f t="shared" si="4"/>
        <v>1719.1200000000001</v>
      </c>
      <c r="P27" s="174">
        <f t="shared" si="4"/>
        <v>1851.3600000000001</v>
      </c>
      <c r="Q27" s="174">
        <f t="shared" si="4"/>
        <v>1983.6000000000001</v>
      </c>
      <c r="R27" s="174">
        <f t="shared" si="4"/>
        <v>2115.84</v>
      </c>
      <c r="S27" s="174">
        <f t="shared" si="4"/>
        <v>2248.08</v>
      </c>
      <c r="T27" s="174">
        <f t="shared" si="4"/>
        <v>2380.3200000000002</v>
      </c>
      <c r="U27" s="174">
        <f t="shared" si="4"/>
        <v>2512.5600000000004</v>
      </c>
      <c r="V27" s="174">
        <f t="shared" si="4"/>
        <v>2644.8</v>
      </c>
      <c r="W27" s="174">
        <f t="shared" si="4"/>
        <v>2777.04</v>
      </c>
      <c r="X27" s="174">
        <f t="shared" si="4"/>
        <v>2909.28</v>
      </c>
      <c r="Y27" s="174">
        <f t="shared" si="4"/>
        <v>3041.5200000000004</v>
      </c>
      <c r="Z27" s="174">
        <f t="shared" si="4"/>
        <v>3173.76</v>
      </c>
      <c r="AA27" s="174">
        <f t="shared" si="4"/>
        <v>3306</v>
      </c>
      <c r="AB27" s="174">
        <f t="shared" si="4"/>
        <v>3438.2400000000002</v>
      </c>
      <c r="AC27" s="174">
        <f t="shared" si="4"/>
        <v>3570.4800000000005</v>
      </c>
      <c r="AD27" s="174">
        <f t="shared" si="4"/>
        <v>3702.7200000000003</v>
      </c>
      <c r="AE27" s="174">
        <f t="shared" si="4"/>
        <v>3834.96</v>
      </c>
      <c r="AF27" s="174">
        <f t="shared" si="4"/>
        <v>3967.2000000000003</v>
      </c>
      <c r="AG27" s="174">
        <f t="shared" si="5"/>
        <v>4099.4400000000005</v>
      </c>
      <c r="AH27" s="174">
        <f t="shared" si="5"/>
        <v>4231.68</v>
      </c>
      <c r="AI27" s="174">
        <f t="shared" si="5"/>
        <v>4363.92</v>
      </c>
      <c r="AJ27" s="174">
        <f t="shared" si="5"/>
        <v>4496.16</v>
      </c>
      <c r="AK27" s="174">
        <f t="shared" si="5"/>
        <v>4628.4000000000005</v>
      </c>
      <c r="AL27" s="174">
        <f t="shared" si="5"/>
        <v>4760.6400000000003</v>
      </c>
      <c r="AM27" s="174">
        <f t="shared" si="5"/>
        <v>4892.88</v>
      </c>
      <c r="AN27" s="174">
        <f t="shared" si="5"/>
        <v>5025.1200000000008</v>
      </c>
      <c r="AO27" s="174">
        <f t="shared" si="5"/>
        <v>5157.3600000000006</v>
      </c>
      <c r="AP27" s="174">
        <f t="shared" si="5"/>
        <v>5289.6</v>
      </c>
      <c r="AQ27" s="174">
        <f t="shared" si="5"/>
        <v>5421.84</v>
      </c>
      <c r="AR27" s="174">
        <f t="shared" si="5"/>
        <v>5554.08</v>
      </c>
      <c r="AS27" s="174">
        <f t="shared" si="5"/>
        <v>5686.3200000000006</v>
      </c>
      <c r="AT27" s="174">
        <f t="shared" si="5"/>
        <v>5818.56</v>
      </c>
      <c r="AU27" s="174">
        <f t="shared" si="5"/>
        <v>5950.8</v>
      </c>
      <c r="AV27" s="174">
        <f t="shared" si="5"/>
        <v>6083.0400000000009</v>
      </c>
      <c r="AW27" s="174">
        <f t="shared" si="5"/>
        <v>6215.2800000000007</v>
      </c>
      <c r="AX27" s="174">
        <f t="shared" si="5"/>
        <v>6347.52</v>
      </c>
      <c r="AY27" s="174">
        <f t="shared" si="5"/>
        <v>6479.76</v>
      </c>
      <c r="AZ27" s="178">
        <f t="shared" si="5"/>
        <v>6612</v>
      </c>
    </row>
    <row r="28" spans="1:52" x14ac:dyDescent="0.2">
      <c r="A28" s="231">
        <v>2000</v>
      </c>
      <c r="B28" s="231">
        <v>2</v>
      </c>
      <c r="C28" s="231">
        <v>1.33</v>
      </c>
      <c r="D28" s="282">
        <v>146.84</v>
      </c>
      <c r="E28" s="270"/>
      <c r="F28" s="177">
        <f t="shared" si="3"/>
        <v>587.36</v>
      </c>
      <c r="G28" s="174">
        <f t="shared" si="4"/>
        <v>734.2</v>
      </c>
      <c r="H28" s="174">
        <f t="shared" si="4"/>
        <v>881.04</v>
      </c>
      <c r="I28" s="174">
        <f t="shared" si="4"/>
        <v>1027.8800000000001</v>
      </c>
      <c r="J28" s="174">
        <f t="shared" si="4"/>
        <v>1174.72</v>
      </c>
      <c r="K28" s="174">
        <f t="shared" si="4"/>
        <v>1321.56</v>
      </c>
      <c r="L28" s="174">
        <f t="shared" si="4"/>
        <v>1468.4</v>
      </c>
      <c r="M28" s="174">
        <f t="shared" si="4"/>
        <v>1615.24</v>
      </c>
      <c r="N28" s="174">
        <f t="shared" si="4"/>
        <v>1762.08</v>
      </c>
      <c r="O28" s="174">
        <f t="shared" si="4"/>
        <v>1908.92</v>
      </c>
      <c r="P28" s="174">
        <f t="shared" si="4"/>
        <v>2055.7600000000002</v>
      </c>
      <c r="Q28" s="174">
        <f t="shared" si="4"/>
        <v>2202.6</v>
      </c>
      <c r="R28" s="174">
        <f t="shared" si="4"/>
        <v>2349.44</v>
      </c>
      <c r="S28" s="174">
        <f t="shared" si="4"/>
        <v>2496.2800000000002</v>
      </c>
      <c r="T28" s="174">
        <f t="shared" si="4"/>
        <v>2643.12</v>
      </c>
      <c r="U28" s="174">
        <f t="shared" si="4"/>
        <v>2789.96</v>
      </c>
      <c r="V28" s="174">
        <f t="shared" si="4"/>
        <v>2936.8</v>
      </c>
      <c r="W28" s="174">
        <f t="shared" si="4"/>
        <v>3083.64</v>
      </c>
      <c r="X28" s="174">
        <f t="shared" si="4"/>
        <v>3230.48</v>
      </c>
      <c r="Y28" s="174">
        <f t="shared" si="4"/>
        <v>3377.32</v>
      </c>
      <c r="Z28" s="174">
        <f t="shared" si="4"/>
        <v>3524.16</v>
      </c>
      <c r="AA28" s="174">
        <f t="shared" si="4"/>
        <v>3671</v>
      </c>
      <c r="AB28" s="174">
        <f t="shared" si="4"/>
        <v>3817.84</v>
      </c>
      <c r="AC28" s="174">
        <f t="shared" si="4"/>
        <v>3964.6800000000003</v>
      </c>
      <c r="AD28" s="174">
        <f t="shared" si="4"/>
        <v>4111.5200000000004</v>
      </c>
      <c r="AE28" s="174">
        <f t="shared" si="4"/>
        <v>4258.3599999999997</v>
      </c>
      <c r="AF28" s="174">
        <f t="shared" si="4"/>
        <v>4405.2</v>
      </c>
      <c r="AG28" s="174">
        <f t="shared" si="5"/>
        <v>4552.04</v>
      </c>
      <c r="AH28" s="174">
        <f t="shared" si="5"/>
        <v>4698.88</v>
      </c>
      <c r="AI28" s="174">
        <f t="shared" si="5"/>
        <v>4845.72</v>
      </c>
      <c r="AJ28" s="174">
        <f t="shared" si="5"/>
        <v>4992.5600000000004</v>
      </c>
      <c r="AK28" s="174">
        <f t="shared" si="5"/>
        <v>5139.4000000000005</v>
      </c>
      <c r="AL28" s="174">
        <f t="shared" si="5"/>
        <v>5286.24</v>
      </c>
      <c r="AM28" s="174">
        <f t="shared" si="5"/>
        <v>5433.08</v>
      </c>
      <c r="AN28" s="174">
        <f t="shared" si="5"/>
        <v>5579.92</v>
      </c>
      <c r="AO28" s="174">
        <f t="shared" si="5"/>
        <v>5726.76</v>
      </c>
      <c r="AP28" s="174">
        <f t="shared" si="5"/>
        <v>5873.6</v>
      </c>
      <c r="AQ28" s="174">
        <f t="shared" si="5"/>
        <v>6020.4400000000005</v>
      </c>
      <c r="AR28" s="174">
        <f t="shared" si="5"/>
        <v>6167.28</v>
      </c>
      <c r="AS28" s="174">
        <f t="shared" si="5"/>
        <v>6314.12</v>
      </c>
      <c r="AT28" s="174">
        <f t="shared" si="5"/>
        <v>6460.96</v>
      </c>
      <c r="AU28" s="174">
        <f t="shared" si="5"/>
        <v>6607.8</v>
      </c>
      <c r="AV28" s="174">
        <f t="shared" si="5"/>
        <v>6754.64</v>
      </c>
      <c r="AW28" s="174">
        <f t="shared" si="5"/>
        <v>6901.4800000000005</v>
      </c>
      <c r="AX28" s="174">
        <f t="shared" si="5"/>
        <v>7048.32</v>
      </c>
      <c r="AY28" s="174">
        <f t="shared" si="5"/>
        <v>7195.16</v>
      </c>
      <c r="AZ28" s="178">
        <f t="shared" si="5"/>
        <v>7342</v>
      </c>
    </row>
    <row r="29" spans="1:52" x14ac:dyDescent="0.2">
      <c r="A29" s="231">
        <v>2200</v>
      </c>
      <c r="B29" s="231">
        <v>2</v>
      </c>
      <c r="C29" s="231">
        <v>1.34</v>
      </c>
      <c r="D29" s="282">
        <v>161.63</v>
      </c>
      <c r="E29" s="270"/>
      <c r="F29" s="177">
        <f t="shared" si="3"/>
        <v>646.52</v>
      </c>
      <c r="G29" s="174">
        <f t="shared" si="4"/>
        <v>808.15</v>
      </c>
      <c r="H29" s="174">
        <f t="shared" si="4"/>
        <v>969.78</v>
      </c>
      <c r="I29" s="174">
        <f t="shared" si="4"/>
        <v>1131.4099999999999</v>
      </c>
      <c r="J29" s="174">
        <f t="shared" si="4"/>
        <v>1293.04</v>
      </c>
      <c r="K29" s="174">
        <f t="shared" si="4"/>
        <v>1454.67</v>
      </c>
      <c r="L29" s="174">
        <f t="shared" si="4"/>
        <v>1616.3</v>
      </c>
      <c r="M29" s="174">
        <f t="shared" si="4"/>
        <v>1777.9299999999998</v>
      </c>
      <c r="N29" s="174">
        <f t="shared" si="4"/>
        <v>1939.56</v>
      </c>
      <c r="O29" s="174">
        <f t="shared" si="4"/>
        <v>2101.19</v>
      </c>
      <c r="P29" s="174">
        <f t="shared" si="4"/>
        <v>2262.8199999999997</v>
      </c>
      <c r="Q29" s="174">
        <f t="shared" si="4"/>
        <v>2424.4499999999998</v>
      </c>
      <c r="R29" s="174">
        <f t="shared" si="4"/>
        <v>2586.08</v>
      </c>
      <c r="S29" s="174">
        <f t="shared" si="4"/>
        <v>2747.71</v>
      </c>
      <c r="T29" s="174">
        <f t="shared" si="4"/>
        <v>2909.34</v>
      </c>
      <c r="U29" s="174">
        <f t="shared" si="4"/>
        <v>3070.97</v>
      </c>
      <c r="V29" s="174">
        <f t="shared" si="4"/>
        <v>3232.6</v>
      </c>
      <c r="W29" s="174">
        <f t="shared" si="4"/>
        <v>3394.23</v>
      </c>
      <c r="X29" s="174">
        <f t="shared" si="4"/>
        <v>3555.8599999999997</v>
      </c>
      <c r="Y29" s="174">
        <f t="shared" si="4"/>
        <v>3717.49</v>
      </c>
      <c r="Z29" s="174">
        <f t="shared" si="4"/>
        <v>3879.12</v>
      </c>
      <c r="AA29" s="174">
        <f t="shared" si="4"/>
        <v>4040.75</v>
      </c>
      <c r="AB29" s="174">
        <f t="shared" si="4"/>
        <v>4202.38</v>
      </c>
      <c r="AC29" s="174">
        <f t="shared" si="4"/>
        <v>4364.01</v>
      </c>
      <c r="AD29" s="174">
        <f t="shared" si="4"/>
        <v>4525.6399999999994</v>
      </c>
      <c r="AE29" s="174">
        <f t="shared" si="4"/>
        <v>4687.2699999999995</v>
      </c>
      <c r="AF29" s="174">
        <f t="shared" si="4"/>
        <v>4848.8999999999996</v>
      </c>
      <c r="AG29" s="283"/>
      <c r="AH29" s="283"/>
      <c r="AI29" s="283"/>
      <c r="AJ29" s="283"/>
      <c r="AK29" s="283"/>
      <c r="AL29" s="283"/>
      <c r="AM29" s="283"/>
      <c r="AN29" s="283"/>
      <c r="AO29" s="283"/>
      <c r="AP29" s="283"/>
      <c r="AQ29" s="283"/>
      <c r="AR29" s="283"/>
      <c r="AS29" s="283"/>
      <c r="AT29" s="283"/>
      <c r="AU29" s="283"/>
      <c r="AV29" s="283"/>
      <c r="AW29" s="283"/>
      <c r="AX29" s="283"/>
      <c r="AY29" s="283"/>
      <c r="AZ29" s="284"/>
    </row>
    <row r="30" spans="1:52" x14ac:dyDescent="0.2">
      <c r="A30" s="231">
        <v>2500</v>
      </c>
      <c r="B30" s="231">
        <v>2</v>
      </c>
      <c r="C30" s="231">
        <v>1.34</v>
      </c>
      <c r="D30" s="282">
        <v>184.23</v>
      </c>
      <c r="E30" s="270"/>
      <c r="F30" s="177">
        <f t="shared" si="3"/>
        <v>736.92</v>
      </c>
      <c r="G30" s="174">
        <f t="shared" si="4"/>
        <v>921.15</v>
      </c>
      <c r="H30" s="174">
        <f t="shared" si="4"/>
        <v>1105.3799999999999</v>
      </c>
      <c r="I30" s="174">
        <f t="shared" si="4"/>
        <v>1289.6099999999999</v>
      </c>
      <c r="J30" s="174">
        <f t="shared" si="4"/>
        <v>1473.84</v>
      </c>
      <c r="K30" s="174">
        <f t="shared" si="4"/>
        <v>1658.07</v>
      </c>
      <c r="L30" s="174">
        <f t="shared" si="4"/>
        <v>1842.3</v>
      </c>
      <c r="M30" s="174">
        <f t="shared" si="4"/>
        <v>2026.53</v>
      </c>
      <c r="N30" s="174">
        <f t="shared" si="4"/>
        <v>2210.7599999999998</v>
      </c>
      <c r="O30" s="174">
        <f t="shared" si="4"/>
        <v>2394.9899999999998</v>
      </c>
      <c r="P30" s="174">
        <f t="shared" si="4"/>
        <v>2579.2199999999998</v>
      </c>
      <c r="Q30" s="174">
        <f t="shared" si="4"/>
        <v>2763.45</v>
      </c>
      <c r="R30" s="174">
        <f t="shared" si="4"/>
        <v>2947.68</v>
      </c>
      <c r="S30" s="174">
        <f t="shared" si="4"/>
        <v>3131.91</v>
      </c>
      <c r="T30" s="174">
        <f t="shared" si="4"/>
        <v>3316.14</v>
      </c>
      <c r="U30" s="174">
        <f t="shared" si="4"/>
        <v>3500.37</v>
      </c>
      <c r="V30" s="174">
        <f t="shared" si="4"/>
        <v>3684.6</v>
      </c>
      <c r="W30" s="174">
        <f t="shared" si="4"/>
        <v>3868.83</v>
      </c>
      <c r="X30" s="174">
        <f t="shared" si="4"/>
        <v>4053.06</v>
      </c>
      <c r="Y30" s="174">
        <f t="shared" si="4"/>
        <v>4237.29</v>
      </c>
      <c r="Z30" s="174">
        <f t="shared" si="4"/>
        <v>4421.5199999999995</v>
      </c>
      <c r="AA30" s="174">
        <f t="shared" si="4"/>
        <v>4605.75</v>
      </c>
      <c r="AB30" s="174">
        <f t="shared" si="4"/>
        <v>4789.9799999999996</v>
      </c>
      <c r="AC30" s="174">
        <f t="shared" si="4"/>
        <v>4974.21</v>
      </c>
      <c r="AD30" s="174">
        <f t="shared" si="4"/>
        <v>5158.4399999999996</v>
      </c>
      <c r="AE30" s="174">
        <f t="shared" si="4"/>
        <v>5342.67</v>
      </c>
      <c r="AF30" s="174">
        <f t="shared" si="4"/>
        <v>5526.9</v>
      </c>
      <c r="AG30" s="283"/>
      <c r="AH30" s="283"/>
      <c r="AI30" s="283"/>
      <c r="AJ30" s="283"/>
      <c r="AK30" s="283"/>
      <c r="AL30" s="283"/>
      <c r="AM30" s="283"/>
      <c r="AN30" s="283"/>
      <c r="AO30" s="283"/>
      <c r="AP30" s="283"/>
      <c r="AQ30" s="283"/>
      <c r="AR30" s="283"/>
      <c r="AS30" s="283"/>
      <c r="AT30" s="283"/>
      <c r="AU30" s="283"/>
      <c r="AV30" s="283"/>
      <c r="AW30" s="283"/>
      <c r="AX30" s="283"/>
      <c r="AY30" s="283"/>
      <c r="AZ30" s="284"/>
    </row>
    <row r="31" spans="1:52" x14ac:dyDescent="0.2">
      <c r="A31" s="231">
        <v>2800</v>
      </c>
      <c r="B31" s="231">
        <v>2</v>
      </c>
      <c r="C31" s="231">
        <v>1.34</v>
      </c>
      <c r="D31" s="282">
        <v>207.36</v>
      </c>
      <c r="E31" s="270"/>
      <c r="F31" s="177">
        <f t="shared" si="3"/>
        <v>829.44</v>
      </c>
      <c r="G31" s="174">
        <f t="shared" si="4"/>
        <v>1036.8000000000002</v>
      </c>
      <c r="H31" s="174">
        <f t="shared" si="4"/>
        <v>1244.1600000000001</v>
      </c>
      <c r="I31" s="174">
        <f t="shared" si="4"/>
        <v>1451.52</v>
      </c>
      <c r="J31" s="174">
        <f t="shared" si="4"/>
        <v>1658.88</v>
      </c>
      <c r="K31" s="174">
        <f t="shared" si="4"/>
        <v>1866.2400000000002</v>
      </c>
      <c r="L31" s="174">
        <f t="shared" si="4"/>
        <v>2073.6000000000004</v>
      </c>
      <c r="M31" s="174">
        <f t="shared" si="4"/>
        <v>2280.96</v>
      </c>
      <c r="N31" s="174">
        <f t="shared" si="4"/>
        <v>2488.3200000000002</v>
      </c>
      <c r="O31" s="174">
        <f t="shared" si="4"/>
        <v>2695.6800000000003</v>
      </c>
      <c r="P31" s="174">
        <f t="shared" si="4"/>
        <v>2903.04</v>
      </c>
      <c r="Q31" s="174">
        <f t="shared" si="4"/>
        <v>3110.4</v>
      </c>
      <c r="R31" s="174">
        <f t="shared" si="4"/>
        <v>3317.76</v>
      </c>
      <c r="S31" s="174">
        <f t="shared" si="4"/>
        <v>3525.1200000000003</v>
      </c>
      <c r="T31" s="174">
        <f t="shared" si="4"/>
        <v>3732.4800000000005</v>
      </c>
      <c r="U31" s="174">
        <f t="shared" si="4"/>
        <v>3939.84</v>
      </c>
      <c r="V31" s="174">
        <f t="shared" si="4"/>
        <v>4147.2000000000007</v>
      </c>
      <c r="W31" s="174">
        <f t="shared" si="4"/>
        <v>4354.5600000000004</v>
      </c>
      <c r="X31" s="174">
        <f t="shared" si="4"/>
        <v>4561.92</v>
      </c>
      <c r="Y31" s="174">
        <f t="shared" si="4"/>
        <v>4769.2800000000007</v>
      </c>
      <c r="Z31" s="174">
        <f t="shared" si="4"/>
        <v>4976.6400000000003</v>
      </c>
      <c r="AA31" s="174">
        <f t="shared" si="4"/>
        <v>5184</v>
      </c>
      <c r="AB31" s="174">
        <f t="shared" si="4"/>
        <v>5391.3600000000006</v>
      </c>
      <c r="AC31" s="174">
        <f t="shared" si="4"/>
        <v>5598.72</v>
      </c>
      <c r="AD31" s="174">
        <f t="shared" si="4"/>
        <v>5806.08</v>
      </c>
      <c r="AE31" s="174">
        <f t="shared" si="4"/>
        <v>6013.4400000000005</v>
      </c>
      <c r="AF31" s="174">
        <f t="shared" si="4"/>
        <v>6220.8</v>
      </c>
      <c r="AG31" s="283"/>
      <c r="AH31" s="283"/>
      <c r="AI31" s="283"/>
      <c r="AJ31" s="283"/>
      <c r="AK31" s="283"/>
      <c r="AL31" s="283"/>
      <c r="AM31" s="283"/>
      <c r="AN31" s="283"/>
      <c r="AO31" s="283"/>
      <c r="AP31" s="283"/>
      <c r="AQ31" s="283"/>
      <c r="AR31" s="283"/>
      <c r="AS31" s="283"/>
      <c r="AT31" s="283"/>
      <c r="AU31" s="283"/>
      <c r="AV31" s="283"/>
      <c r="AW31" s="283"/>
      <c r="AX31" s="283"/>
      <c r="AY31" s="283"/>
      <c r="AZ31" s="284"/>
    </row>
    <row r="32" spans="1:52" ht="15" thickBot="1" x14ac:dyDescent="0.25">
      <c r="A32" s="245">
        <v>3000</v>
      </c>
      <c r="B32" s="245">
        <v>2</v>
      </c>
      <c r="C32" s="245">
        <v>1.33</v>
      </c>
      <c r="D32" s="285">
        <v>223.1</v>
      </c>
      <c r="E32" s="274"/>
      <c r="F32" s="179">
        <f t="shared" si="3"/>
        <v>892.4</v>
      </c>
      <c r="G32" s="180">
        <f t="shared" si="4"/>
        <v>1115.5</v>
      </c>
      <c r="H32" s="180">
        <f t="shared" si="4"/>
        <v>1338.6</v>
      </c>
      <c r="I32" s="180">
        <f t="shared" si="4"/>
        <v>1561.7</v>
      </c>
      <c r="J32" s="180">
        <f t="shared" si="4"/>
        <v>1784.8</v>
      </c>
      <c r="K32" s="180">
        <f t="shared" si="4"/>
        <v>2007.8999999999999</v>
      </c>
      <c r="L32" s="180">
        <f t="shared" ref="L32:AF32" si="6">(($D$6/50)^$C32)*(L$11*$D32)</f>
        <v>2231</v>
      </c>
      <c r="M32" s="180">
        <f t="shared" si="6"/>
        <v>2454.1</v>
      </c>
      <c r="N32" s="180">
        <f t="shared" si="6"/>
        <v>2677.2</v>
      </c>
      <c r="O32" s="180">
        <f t="shared" si="6"/>
        <v>2900.2999999999997</v>
      </c>
      <c r="P32" s="180">
        <f t="shared" si="6"/>
        <v>3123.4</v>
      </c>
      <c r="Q32" s="180">
        <f t="shared" si="6"/>
        <v>3346.5</v>
      </c>
      <c r="R32" s="180">
        <f t="shared" si="6"/>
        <v>3569.6</v>
      </c>
      <c r="S32" s="180">
        <f t="shared" si="6"/>
        <v>3792.7</v>
      </c>
      <c r="T32" s="180">
        <f t="shared" si="6"/>
        <v>4015.7999999999997</v>
      </c>
      <c r="U32" s="180">
        <f t="shared" si="6"/>
        <v>4238.8999999999996</v>
      </c>
      <c r="V32" s="180">
        <f t="shared" si="6"/>
        <v>4462</v>
      </c>
      <c r="W32" s="180">
        <f t="shared" si="6"/>
        <v>4685.0999999999995</v>
      </c>
      <c r="X32" s="180">
        <f t="shared" si="6"/>
        <v>4908.2</v>
      </c>
      <c r="Y32" s="180">
        <f t="shared" si="6"/>
        <v>5131.3</v>
      </c>
      <c r="Z32" s="180">
        <f t="shared" si="6"/>
        <v>5354.4</v>
      </c>
      <c r="AA32" s="180">
        <f t="shared" si="6"/>
        <v>5577.5</v>
      </c>
      <c r="AB32" s="180">
        <f t="shared" si="6"/>
        <v>5800.5999999999995</v>
      </c>
      <c r="AC32" s="180">
        <f t="shared" si="6"/>
        <v>6023.7</v>
      </c>
      <c r="AD32" s="180">
        <f t="shared" si="6"/>
        <v>6246.8</v>
      </c>
      <c r="AE32" s="180">
        <f t="shared" si="6"/>
        <v>6469.9</v>
      </c>
      <c r="AF32" s="180">
        <f t="shared" si="6"/>
        <v>6693</v>
      </c>
      <c r="AG32" s="286"/>
      <c r="AH32" s="286"/>
      <c r="AI32" s="286"/>
      <c r="AJ32" s="286"/>
      <c r="AK32" s="286"/>
      <c r="AL32" s="286"/>
      <c r="AM32" s="286"/>
      <c r="AN32" s="286"/>
      <c r="AO32" s="286"/>
      <c r="AP32" s="286"/>
      <c r="AQ32" s="286"/>
      <c r="AR32" s="286"/>
      <c r="AS32" s="286"/>
      <c r="AT32" s="286"/>
      <c r="AU32" s="286"/>
      <c r="AV32" s="286"/>
      <c r="AW32" s="286"/>
      <c r="AX32" s="286"/>
      <c r="AY32" s="286"/>
      <c r="AZ32" s="287"/>
    </row>
    <row r="33" spans="1:52" x14ac:dyDescent="0.2">
      <c r="A33" s="216">
        <v>300</v>
      </c>
      <c r="B33" s="216">
        <v>3</v>
      </c>
      <c r="C33" s="216">
        <v>1.23</v>
      </c>
      <c r="D33" s="280">
        <v>35.4</v>
      </c>
      <c r="E33" s="281"/>
      <c r="F33" s="169">
        <f t="shared" si="3"/>
        <v>141.6</v>
      </c>
      <c r="G33" s="171">
        <f t="shared" ref="G33:AF43" si="7">(($D$6/50)^$C33)*(G$11*$D33)</f>
        <v>177</v>
      </c>
      <c r="H33" s="171">
        <f t="shared" si="7"/>
        <v>212.39999999999998</v>
      </c>
      <c r="I33" s="171">
        <f t="shared" si="7"/>
        <v>247.79999999999998</v>
      </c>
      <c r="J33" s="171">
        <f t="shared" si="7"/>
        <v>283.2</v>
      </c>
      <c r="K33" s="171">
        <f t="shared" si="7"/>
        <v>318.59999999999997</v>
      </c>
      <c r="L33" s="171">
        <f t="shared" si="7"/>
        <v>354</v>
      </c>
      <c r="M33" s="171">
        <f t="shared" si="7"/>
        <v>389.4</v>
      </c>
      <c r="N33" s="171">
        <f t="shared" si="7"/>
        <v>424.79999999999995</v>
      </c>
      <c r="O33" s="171">
        <f t="shared" si="7"/>
        <v>460.2</v>
      </c>
      <c r="P33" s="171">
        <f t="shared" si="7"/>
        <v>495.59999999999997</v>
      </c>
      <c r="Q33" s="171">
        <f t="shared" si="7"/>
        <v>531</v>
      </c>
      <c r="R33" s="171">
        <f t="shared" si="7"/>
        <v>566.4</v>
      </c>
      <c r="S33" s="171">
        <f t="shared" si="7"/>
        <v>601.79999999999995</v>
      </c>
      <c r="T33" s="171">
        <f t="shared" si="7"/>
        <v>637.19999999999993</v>
      </c>
      <c r="U33" s="171">
        <f t="shared" si="7"/>
        <v>672.6</v>
      </c>
      <c r="V33" s="171">
        <f t="shared" si="7"/>
        <v>708</v>
      </c>
      <c r="W33" s="171">
        <f t="shared" si="7"/>
        <v>743.4</v>
      </c>
      <c r="X33" s="171">
        <f t="shared" si="7"/>
        <v>778.8</v>
      </c>
      <c r="Y33" s="171">
        <f t="shared" si="7"/>
        <v>814.19999999999993</v>
      </c>
      <c r="Z33" s="171">
        <f t="shared" si="7"/>
        <v>849.59999999999991</v>
      </c>
      <c r="AA33" s="171">
        <f t="shared" si="7"/>
        <v>885</v>
      </c>
      <c r="AB33" s="171">
        <f t="shared" si="7"/>
        <v>920.4</v>
      </c>
      <c r="AC33" s="171">
        <f t="shared" si="7"/>
        <v>955.8</v>
      </c>
      <c r="AD33" s="171">
        <f t="shared" si="7"/>
        <v>991.19999999999993</v>
      </c>
      <c r="AE33" s="171">
        <f t="shared" si="7"/>
        <v>1026.5999999999999</v>
      </c>
      <c r="AF33" s="171">
        <f t="shared" si="7"/>
        <v>1062</v>
      </c>
      <c r="AG33" s="171">
        <f t="shared" ref="AG33:AZ45" si="8">(($D$6/50)^$C33)*(AG$11*$D33)</f>
        <v>1097.3999999999999</v>
      </c>
      <c r="AH33" s="171">
        <f t="shared" si="8"/>
        <v>1132.8</v>
      </c>
      <c r="AI33" s="171">
        <f t="shared" si="8"/>
        <v>1168.2</v>
      </c>
      <c r="AJ33" s="171">
        <f t="shared" si="8"/>
        <v>1203.5999999999999</v>
      </c>
      <c r="AK33" s="171">
        <f t="shared" si="8"/>
        <v>1239</v>
      </c>
      <c r="AL33" s="171">
        <f t="shared" si="8"/>
        <v>1274.3999999999999</v>
      </c>
      <c r="AM33" s="171">
        <f t="shared" si="8"/>
        <v>1309.8</v>
      </c>
      <c r="AN33" s="171">
        <f t="shared" si="8"/>
        <v>1345.2</v>
      </c>
      <c r="AO33" s="171">
        <f t="shared" si="8"/>
        <v>1380.6</v>
      </c>
      <c r="AP33" s="171">
        <f t="shared" si="8"/>
        <v>1416</v>
      </c>
      <c r="AQ33" s="171">
        <f t="shared" si="8"/>
        <v>1451.3999999999999</v>
      </c>
      <c r="AR33" s="171">
        <f t="shared" si="8"/>
        <v>1486.8</v>
      </c>
      <c r="AS33" s="171">
        <f t="shared" si="8"/>
        <v>1522.2</v>
      </c>
      <c r="AT33" s="171">
        <f t="shared" si="8"/>
        <v>1557.6</v>
      </c>
      <c r="AU33" s="171">
        <f t="shared" si="8"/>
        <v>1593</v>
      </c>
      <c r="AV33" s="171">
        <f t="shared" si="8"/>
        <v>1628.3999999999999</v>
      </c>
      <c r="AW33" s="171">
        <f t="shared" si="8"/>
        <v>1663.8</v>
      </c>
      <c r="AX33" s="171">
        <f t="shared" si="8"/>
        <v>1699.1999999999998</v>
      </c>
      <c r="AY33" s="171">
        <f t="shared" si="8"/>
        <v>1734.6</v>
      </c>
      <c r="AZ33" s="172">
        <f t="shared" si="8"/>
        <v>1770</v>
      </c>
    </row>
    <row r="34" spans="1:52" x14ac:dyDescent="0.2">
      <c r="A34" s="231">
        <v>350</v>
      </c>
      <c r="B34" s="231">
        <v>3</v>
      </c>
      <c r="C34" s="231">
        <v>1.23</v>
      </c>
      <c r="D34" s="282">
        <v>40.5</v>
      </c>
      <c r="E34" s="270"/>
      <c r="F34" s="177">
        <f t="shared" si="3"/>
        <v>162</v>
      </c>
      <c r="G34" s="174">
        <f t="shared" si="3"/>
        <v>202.5</v>
      </c>
      <c r="H34" s="174">
        <f t="shared" si="3"/>
        <v>243</v>
      </c>
      <c r="I34" s="174">
        <f t="shared" si="3"/>
        <v>283.5</v>
      </c>
      <c r="J34" s="174">
        <f t="shared" si="3"/>
        <v>324</v>
      </c>
      <c r="K34" s="174">
        <f t="shared" si="3"/>
        <v>364.5</v>
      </c>
      <c r="L34" s="174">
        <f t="shared" si="3"/>
        <v>405</v>
      </c>
      <c r="M34" s="174">
        <f t="shared" si="3"/>
        <v>445.5</v>
      </c>
      <c r="N34" s="174">
        <f t="shared" si="3"/>
        <v>486</v>
      </c>
      <c r="O34" s="174">
        <f t="shared" si="3"/>
        <v>526.5</v>
      </c>
      <c r="P34" s="174">
        <f t="shared" si="3"/>
        <v>567</v>
      </c>
      <c r="Q34" s="174">
        <f t="shared" si="3"/>
        <v>607.5</v>
      </c>
      <c r="R34" s="174">
        <f t="shared" si="3"/>
        <v>648</v>
      </c>
      <c r="S34" s="174">
        <f t="shared" si="3"/>
        <v>688.5</v>
      </c>
      <c r="T34" s="174">
        <f t="shared" si="3"/>
        <v>729</v>
      </c>
      <c r="U34" s="174">
        <f t="shared" si="3"/>
        <v>769.5</v>
      </c>
      <c r="V34" s="174">
        <f t="shared" si="7"/>
        <v>810</v>
      </c>
      <c r="W34" s="174">
        <f t="shared" si="7"/>
        <v>850.5</v>
      </c>
      <c r="X34" s="174">
        <f t="shared" si="7"/>
        <v>891</v>
      </c>
      <c r="Y34" s="174">
        <f t="shared" si="7"/>
        <v>931.5</v>
      </c>
      <c r="Z34" s="174">
        <f t="shared" si="7"/>
        <v>972</v>
      </c>
      <c r="AA34" s="174">
        <f t="shared" si="7"/>
        <v>1012.5</v>
      </c>
      <c r="AB34" s="174">
        <f t="shared" si="7"/>
        <v>1053</v>
      </c>
      <c r="AC34" s="174">
        <f t="shared" si="7"/>
        <v>1093.5</v>
      </c>
      <c r="AD34" s="174">
        <f t="shared" si="7"/>
        <v>1134</v>
      </c>
      <c r="AE34" s="174">
        <f t="shared" si="7"/>
        <v>1174.5</v>
      </c>
      <c r="AF34" s="174">
        <f t="shared" si="7"/>
        <v>1215</v>
      </c>
      <c r="AG34" s="174">
        <f t="shared" si="8"/>
        <v>1255.5</v>
      </c>
      <c r="AH34" s="174">
        <f t="shared" si="8"/>
        <v>1296</v>
      </c>
      <c r="AI34" s="174">
        <f t="shared" si="8"/>
        <v>1336.5</v>
      </c>
      <c r="AJ34" s="174">
        <f t="shared" si="8"/>
        <v>1377</v>
      </c>
      <c r="AK34" s="174">
        <f t="shared" si="8"/>
        <v>1417.5</v>
      </c>
      <c r="AL34" s="174">
        <f t="shared" si="8"/>
        <v>1458</v>
      </c>
      <c r="AM34" s="174">
        <f t="shared" si="8"/>
        <v>1498.5</v>
      </c>
      <c r="AN34" s="174">
        <f t="shared" si="8"/>
        <v>1539</v>
      </c>
      <c r="AO34" s="174">
        <f t="shared" si="8"/>
        <v>1579.5</v>
      </c>
      <c r="AP34" s="174">
        <f t="shared" si="8"/>
        <v>1620</v>
      </c>
      <c r="AQ34" s="174">
        <f t="shared" si="8"/>
        <v>1660.5</v>
      </c>
      <c r="AR34" s="174">
        <f t="shared" si="8"/>
        <v>1701</v>
      </c>
      <c r="AS34" s="174">
        <f t="shared" si="8"/>
        <v>1741.5</v>
      </c>
      <c r="AT34" s="174">
        <f t="shared" si="8"/>
        <v>1782</v>
      </c>
      <c r="AU34" s="174">
        <f t="shared" si="8"/>
        <v>1822.5</v>
      </c>
      <c r="AV34" s="174">
        <f t="shared" si="8"/>
        <v>1863</v>
      </c>
      <c r="AW34" s="174">
        <f t="shared" si="8"/>
        <v>1903.5</v>
      </c>
      <c r="AX34" s="174">
        <f t="shared" si="8"/>
        <v>1944</v>
      </c>
      <c r="AY34" s="174">
        <f t="shared" si="8"/>
        <v>1984.5</v>
      </c>
      <c r="AZ34" s="178">
        <f t="shared" si="8"/>
        <v>2025</v>
      </c>
    </row>
    <row r="35" spans="1:52" x14ac:dyDescent="0.2">
      <c r="A35" s="231">
        <v>400</v>
      </c>
      <c r="B35" s="231">
        <v>3</v>
      </c>
      <c r="C35" s="231">
        <v>1.24</v>
      </c>
      <c r="D35" s="282">
        <v>45.52</v>
      </c>
      <c r="E35" s="270"/>
      <c r="F35" s="177">
        <f t="shared" ref="F35:F47" si="9">(($D$6/50)^$C35)*(F$11*$D35)</f>
        <v>182.08</v>
      </c>
      <c r="G35" s="174">
        <f t="shared" si="7"/>
        <v>227.60000000000002</v>
      </c>
      <c r="H35" s="174">
        <f t="shared" si="7"/>
        <v>273.12</v>
      </c>
      <c r="I35" s="174">
        <f t="shared" si="7"/>
        <v>318.64000000000004</v>
      </c>
      <c r="J35" s="174">
        <f t="shared" si="7"/>
        <v>364.16</v>
      </c>
      <c r="K35" s="174">
        <f t="shared" si="7"/>
        <v>409.68</v>
      </c>
      <c r="L35" s="174">
        <f t="shared" si="7"/>
        <v>455.20000000000005</v>
      </c>
      <c r="M35" s="174">
        <f t="shared" si="7"/>
        <v>500.72</v>
      </c>
      <c r="N35" s="174">
        <f t="shared" si="7"/>
        <v>546.24</v>
      </c>
      <c r="O35" s="174">
        <f t="shared" si="7"/>
        <v>591.76</v>
      </c>
      <c r="P35" s="174">
        <f t="shared" si="7"/>
        <v>637.28000000000009</v>
      </c>
      <c r="Q35" s="174">
        <f t="shared" si="7"/>
        <v>682.80000000000007</v>
      </c>
      <c r="R35" s="174">
        <f t="shared" si="7"/>
        <v>728.32</v>
      </c>
      <c r="S35" s="174">
        <f t="shared" si="7"/>
        <v>773.84</v>
      </c>
      <c r="T35" s="174">
        <f t="shared" si="7"/>
        <v>819.36</v>
      </c>
      <c r="U35" s="174">
        <f t="shared" si="7"/>
        <v>864.88000000000011</v>
      </c>
      <c r="V35" s="174">
        <f t="shared" si="7"/>
        <v>910.40000000000009</v>
      </c>
      <c r="W35" s="174">
        <f t="shared" si="7"/>
        <v>955.92000000000007</v>
      </c>
      <c r="X35" s="174">
        <f t="shared" si="7"/>
        <v>1001.44</v>
      </c>
      <c r="Y35" s="174">
        <f t="shared" si="7"/>
        <v>1046.96</v>
      </c>
      <c r="Z35" s="174">
        <f t="shared" si="7"/>
        <v>1092.48</v>
      </c>
      <c r="AA35" s="174">
        <f t="shared" si="7"/>
        <v>1138</v>
      </c>
      <c r="AB35" s="174">
        <f t="shared" si="7"/>
        <v>1183.52</v>
      </c>
      <c r="AC35" s="174">
        <f t="shared" si="7"/>
        <v>1229.0400000000002</v>
      </c>
      <c r="AD35" s="174">
        <f t="shared" si="7"/>
        <v>1274.5600000000002</v>
      </c>
      <c r="AE35" s="174">
        <f t="shared" si="7"/>
        <v>1320.0800000000002</v>
      </c>
      <c r="AF35" s="174">
        <f t="shared" si="7"/>
        <v>1365.6000000000001</v>
      </c>
      <c r="AG35" s="174">
        <f t="shared" si="8"/>
        <v>1411.1200000000001</v>
      </c>
      <c r="AH35" s="174">
        <f t="shared" si="8"/>
        <v>1456.64</v>
      </c>
      <c r="AI35" s="174">
        <f t="shared" si="8"/>
        <v>1502.16</v>
      </c>
      <c r="AJ35" s="174">
        <f t="shared" si="8"/>
        <v>1547.68</v>
      </c>
      <c r="AK35" s="174">
        <f t="shared" si="8"/>
        <v>1593.2</v>
      </c>
      <c r="AL35" s="174">
        <f t="shared" si="8"/>
        <v>1638.72</v>
      </c>
      <c r="AM35" s="174">
        <f t="shared" si="8"/>
        <v>1684.24</v>
      </c>
      <c r="AN35" s="174">
        <f t="shared" si="8"/>
        <v>1729.7600000000002</v>
      </c>
      <c r="AO35" s="174">
        <f t="shared" si="8"/>
        <v>1775.2800000000002</v>
      </c>
      <c r="AP35" s="174">
        <f t="shared" si="8"/>
        <v>1820.8000000000002</v>
      </c>
      <c r="AQ35" s="174">
        <f t="shared" si="8"/>
        <v>1866.3200000000002</v>
      </c>
      <c r="AR35" s="174">
        <f t="shared" si="8"/>
        <v>1911.8400000000001</v>
      </c>
      <c r="AS35" s="174">
        <f t="shared" si="8"/>
        <v>1957.3600000000001</v>
      </c>
      <c r="AT35" s="174">
        <f t="shared" si="8"/>
        <v>2002.88</v>
      </c>
      <c r="AU35" s="174">
        <f t="shared" si="8"/>
        <v>2048.4</v>
      </c>
      <c r="AV35" s="174">
        <f t="shared" si="8"/>
        <v>2093.92</v>
      </c>
      <c r="AW35" s="174">
        <f t="shared" si="8"/>
        <v>2139.44</v>
      </c>
      <c r="AX35" s="174">
        <f t="shared" si="8"/>
        <v>2184.96</v>
      </c>
      <c r="AY35" s="174">
        <f t="shared" si="8"/>
        <v>2230.48</v>
      </c>
      <c r="AZ35" s="178">
        <f t="shared" si="8"/>
        <v>2276</v>
      </c>
    </row>
    <row r="36" spans="1:52" x14ac:dyDescent="0.2">
      <c r="A36" s="231">
        <v>450</v>
      </c>
      <c r="B36" s="231">
        <v>3</v>
      </c>
      <c r="C36" s="231">
        <v>1.24</v>
      </c>
      <c r="D36" s="282">
        <v>50.48</v>
      </c>
      <c r="E36" s="270"/>
      <c r="F36" s="177">
        <f t="shared" si="9"/>
        <v>201.92</v>
      </c>
      <c r="G36" s="174">
        <f t="shared" si="7"/>
        <v>252.39999999999998</v>
      </c>
      <c r="H36" s="174">
        <f t="shared" si="7"/>
        <v>302.88</v>
      </c>
      <c r="I36" s="174">
        <f t="shared" si="7"/>
        <v>353.35999999999996</v>
      </c>
      <c r="J36" s="174">
        <f t="shared" si="7"/>
        <v>403.84</v>
      </c>
      <c r="K36" s="174">
        <f t="shared" si="7"/>
        <v>454.32</v>
      </c>
      <c r="L36" s="174">
        <f t="shared" si="7"/>
        <v>504.79999999999995</v>
      </c>
      <c r="M36" s="174">
        <f t="shared" si="7"/>
        <v>555.28</v>
      </c>
      <c r="N36" s="174">
        <f t="shared" si="7"/>
        <v>605.76</v>
      </c>
      <c r="O36" s="174">
        <f t="shared" si="7"/>
        <v>656.24</v>
      </c>
      <c r="P36" s="174">
        <f t="shared" si="7"/>
        <v>706.71999999999991</v>
      </c>
      <c r="Q36" s="174">
        <f t="shared" si="7"/>
        <v>757.19999999999993</v>
      </c>
      <c r="R36" s="174">
        <f t="shared" si="7"/>
        <v>807.68</v>
      </c>
      <c r="S36" s="174">
        <f t="shared" si="7"/>
        <v>858.16</v>
      </c>
      <c r="T36" s="174">
        <f t="shared" si="7"/>
        <v>908.64</v>
      </c>
      <c r="U36" s="174">
        <f t="shared" si="7"/>
        <v>959.11999999999989</v>
      </c>
      <c r="V36" s="174">
        <f t="shared" si="7"/>
        <v>1009.5999999999999</v>
      </c>
      <c r="W36" s="174">
        <f t="shared" si="7"/>
        <v>1060.08</v>
      </c>
      <c r="X36" s="174">
        <f t="shared" si="7"/>
        <v>1110.56</v>
      </c>
      <c r="Y36" s="174">
        <f t="shared" si="7"/>
        <v>1161.04</v>
      </c>
      <c r="Z36" s="174">
        <f t="shared" si="7"/>
        <v>1211.52</v>
      </c>
      <c r="AA36" s="174">
        <f t="shared" si="7"/>
        <v>1262</v>
      </c>
      <c r="AB36" s="174">
        <f t="shared" si="7"/>
        <v>1312.48</v>
      </c>
      <c r="AC36" s="174">
        <f t="shared" si="7"/>
        <v>1362.9599999999998</v>
      </c>
      <c r="AD36" s="174">
        <f t="shared" si="7"/>
        <v>1413.4399999999998</v>
      </c>
      <c r="AE36" s="174">
        <f t="shared" si="7"/>
        <v>1463.9199999999998</v>
      </c>
      <c r="AF36" s="174">
        <f t="shared" si="7"/>
        <v>1514.3999999999999</v>
      </c>
      <c r="AG36" s="174">
        <f t="shared" si="8"/>
        <v>1564.8799999999999</v>
      </c>
      <c r="AH36" s="174">
        <f t="shared" si="8"/>
        <v>1615.36</v>
      </c>
      <c r="AI36" s="174">
        <f t="shared" si="8"/>
        <v>1665.84</v>
      </c>
      <c r="AJ36" s="174">
        <f t="shared" si="8"/>
        <v>1716.32</v>
      </c>
      <c r="AK36" s="174">
        <f t="shared" si="8"/>
        <v>1766.8</v>
      </c>
      <c r="AL36" s="174">
        <f t="shared" si="8"/>
        <v>1817.28</v>
      </c>
      <c r="AM36" s="174">
        <f t="shared" si="8"/>
        <v>1867.76</v>
      </c>
      <c r="AN36" s="174">
        <f t="shared" si="8"/>
        <v>1918.2399999999998</v>
      </c>
      <c r="AO36" s="174">
        <f t="shared" si="8"/>
        <v>1968.7199999999998</v>
      </c>
      <c r="AP36" s="174">
        <f t="shared" si="8"/>
        <v>2019.1999999999998</v>
      </c>
      <c r="AQ36" s="174">
        <f t="shared" si="8"/>
        <v>2069.6799999999998</v>
      </c>
      <c r="AR36" s="174">
        <f t="shared" si="8"/>
        <v>2120.16</v>
      </c>
      <c r="AS36" s="174">
        <f t="shared" si="8"/>
        <v>2170.64</v>
      </c>
      <c r="AT36" s="174">
        <f t="shared" si="8"/>
        <v>2221.12</v>
      </c>
      <c r="AU36" s="174">
        <f t="shared" si="8"/>
        <v>2271.6</v>
      </c>
      <c r="AV36" s="174">
        <f t="shared" si="8"/>
        <v>2322.08</v>
      </c>
      <c r="AW36" s="174">
        <f t="shared" si="8"/>
        <v>2372.56</v>
      </c>
      <c r="AX36" s="174">
        <f t="shared" si="8"/>
        <v>2423.04</v>
      </c>
      <c r="AY36" s="174">
        <f t="shared" si="8"/>
        <v>2473.52</v>
      </c>
      <c r="AZ36" s="178">
        <f t="shared" si="8"/>
        <v>2524</v>
      </c>
    </row>
    <row r="37" spans="1:52" x14ac:dyDescent="0.2">
      <c r="A37" s="231">
        <v>500</v>
      </c>
      <c r="B37" s="231">
        <v>3</v>
      </c>
      <c r="C37" s="231">
        <v>1.25</v>
      </c>
      <c r="D37" s="282">
        <v>55.38</v>
      </c>
      <c r="E37" s="270"/>
      <c r="F37" s="177">
        <f t="shared" si="9"/>
        <v>221.52</v>
      </c>
      <c r="G37" s="174">
        <f t="shared" si="7"/>
        <v>276.90000000000003</v>
      </c>
      <c r="H37" s="174">
        <f t="shared" si="7"/>
        <v>332.28000000000003</v>
      </c>
      <c r="I37" s="174">
        <f t="shared" si="7"/>
        <v>387.66</v>
      </c>
      <c r="J37" s="174">
        <f t="shared" si="7"/>
        <v>443.04</v>
      </c>
      <c r="K37" s="174">
        <f t="shared" si="7"/>
        <v>498.42</v>
      </c>
      <c r="L37" s="174">
        <f t="shared" si="7"/>
        <v>553.80000000000007</v>
      </c>
      <c r="M37" s="174">
        <f t="shared" si="7"/>
        <v>609.18000000000006</v>
      </c>
      <c r="N37" s="174">
        <f t="shared" si="7"/>
        <v>664.56000000000006</v>
      </c>
      <c r="O37" s="174">
        <f t="shared" si="7"/>
        <v>719.94</v>
      </c>
      <c r="P37" s="174">
        <f t="shared" si="7"/>
        <v>775.32</v>
      </c>
      <c r="Q37" s="174">
        <f t="shared" si="7"/>
        <v>830.7</v>
      </c>
      <c r="R37" s="174">
        <f t="shared" si="7"/>
        <v>886.08</v>
      </c>
      <c r="S37" s="174">
        <f t="shared" si="7"/>
        <v>941.46</v>
      </c>
      <c r="T37" s="174">
        <f t="shared" si="7"/>
        <v>996.84</v>
      </c>
      <c r="U37" s="174">
        <f t="shared" si="7"/>
        <v>1052.22</v>
      </c>
      <c r="V37" s="174">
        <f t="shared" si="7"/>
        <v>1107.6000000000001</v>
      </c>
      <c r="W37" s="174">
        <f t="shared" si="7"/>
        <v>1162.98</v>
      </c>
      <c r="X37" s="174">
        <f t="shared" si="7"/>
        <v>1218.3600000000001</v>
      </c>
      <c r="Y37" s="174">
        <f t="shared" si="7"/>
        <v>1273.74</v>
      </c>
      <c r="Z37" s="174">
        <f t="shared" si="7"/>
        <v>1329.1200000000001</v>
      </c>
      <c r="AA37" s="174">
        <f t="shared" si="7"/>
        <v>1384.5</v>
      </c>
      <c r="AB37" s="174">
        <f t="shared" si="7"/>
        <v>1439.88</v>
      </c>
      <c r="AC37" s="174">
        <f t="shared" si="7"/>
        <v>1495.26</v>
      </c>
      <c r="AD37" s="174">
        <f t="shared" si="7"/>
        <v>1550.64</v>
      </c>
      <c r="AE37" s="174">
        <f t="shared" si="7"/>
        <v>1606.02</v>
      </c>
      <c r="AF37" s="174">
        <f t="shared" si="7"/>
        <v>1661.4</v>
      </c>
      <c r="AG37" s="174">
        <f t="shared" si="8"/>
        <v>1716.78</v>
      </c>
      <c r="AH37" s="174">
        <f t="shared" si="8"/>
        <v>1772.16</v>
      </c>
      <c r="AI37" s="174">
        <f t="shared" si="8"/>
        <v>1827.5400000000002</v>
      </c>
      <c r="AJ37" s="174">
        <f t="shared" si="8"/>
        <v>1882.92</v>
      </c>
      <c r="AK37" s="174">
        <f t="shared" si="8"/>
        <v>1938.3000000000002</v>
      </c>
      <c r="AL37" s="174">
        <f t="shared" si="8"/>
        <v>1993.68</v>
      </c>
      <c r="AM37" s="174">
        <f t="shared" si="8"/>
        <v>2049.06</v>
      </c>
      <c r="AN37" s="174">
        <f t="shared" si="8"/>
        <v>2104.44</v>
      </c>
      <c r="AO37" s="174">
        <f t="shared" si="8"/>
        <v>2159.8200000000002</v>
      </c>
      <c r="AP37" s="174">
        <f t="shared" si="8"/>
        <v>2215.2000000000003</v>
      </c>
      <c r="AQ37" s="174">
        <f t="shared" si="8"/>
        <v>2270.58</v>
      </c>
      <c r="AR37" s="174">
        <f t="shared" si="8"/>
        <v>2325.96</v>
      </c>
      <c r="AS37" s="174">
        <f t="shared" si="8"/>
        <v>2381.34</v>
      </c>
      <c r="AT37" s="174">
        <f t="shared" si="8"/>
        <v>2436.7200000000003</v>
      </c>
      <c r="AU37" s="174">
        <f t="shared" si="8"/>
        <v>2492.1</v>
      </c>
      <c r="AV37" s="174">
        <f t="shared" si="8"/>
        <v>2547.48</v>
      </c>
      <c r="AW37" s="174">
        <f t="shared" si="8"/>
        <v>2602.86</v>
      </c>
      <c r="AX37" s="174">
        <f t="shared" si="8"/>
        <v>2658.2400000000002</v>
      </c>
      <c r="AY37" s="174">
        <f t="shared" si="8"/>
        <v>2713.6200000000003</v>
      </c>
      <c r="AZ37" s="178">
        <f t="shared" si="8"/>
        <v>2769</v>
      </c>
    </row>
    <row r="38" spans="1:52" x14ac:dyDescent="0.2">
      <c r="A38" s="231">
        <v>550</v>
      </c>
      <c r="B38" s="231">
        <v>3</v>
      </c>
      <c r="C38" s="231">
        <v>1.26</v>
      </c>
      <c r="D38" s="282">
        <v>60.26</v>
      </c>
      <c r="E38" s="270"/>
      <c r="F38" s="177">
        <f t="shared" si="9"/>
        <v>241.04</v>
      </c>
      <c r="G38" s="174">
        <f t="shared" si="7"/>
        <v>301.3</v>
      </c>
      <c r="H38" s="174">
        <f t="shared" si="7"/>
        <v>361.56</v>
      </c>
      <c r="I38" s="174">
        <f t="shared" si="7"/>
        <v>421.82</v>
      </c>
      <c r="J38" s="174">
        <f t="shared" si="7"/>
        <v>482.08</v>
      </c>
      <c r="K38" s="174">
        <f t="shared" si="7"/>
        <v>542.34</v>
      </c>
      <c r="L38" s="174">
        <f t="shared" si="7"/>
        <v>602.6</v>
      </c>
      <c r="M38" s="174">
        <f t="shared" si="7"/>
        <v>662.86</v>
      </c>
      <c r="N38" s="174">
        <f t="shared" si="7"/>
        <v>723.12</v>
      </c>
      <c r="O38" s="174">
        <f t="shared" si="7"/>
        <v>783.38</v>
      </c>
      <c r="P38" s="174">
        <f t="shared" si="7"/>
        <v>843.64</v>
      </c>
      <c r="Q38" s="174">
        <f t="shared" si="7"/>
        <v>903.9</v>
      </c>
      <c r="R38" s="174">
        <f t="shared" si="7"/>
        <v>964.16</v>
      </c>
      <c r="S38" s="174">
        <f t="shared" si="7"/>
        <v>1024.42</v>
      </c>
      <c r="T38" s="174">
        <f t="shared" si="7"/>
        <v>1084.68</v>
      </c>
      <c r="U38" s="174">
        <f t="shared" si="7"/>
        <v>1144.94</v>
      </c>
      <c r="V38" s="174">
        <f t="shared" si="7"/>
        <v>1205.2</v>
      </c>
      <c r="W38" s="174">
        <f t="shared" si="7"/>
        <v>1265.46</v>
      </c>
      <c r="X38" s="174">
        <f t="shared" si="7"/>
        <v>1325.72</v>
      </c>
      <c r="Y38" s="174">
        <f t="shared" si="7"/>
        <v>1385.98</v>
      </c>
      <c r="Z38" s="174">
        <f t="shared" si="7"/>
        <v>1446.24</v>
      </c>
      <c r="AA38" s="174">
        <f t="shared" si="7"/>
        <v>1506.5</v>
      </c>
      <c r="AB38" s="174">
        <f t="shared" si="7"/>
        <v>1566.76</v>
      </c>
      <c r="AC38" s="174">
        <f t="shared" si="7"/>
        <v>1627.02</v>
      </c>
      <c r="AD38" s="174">
        <f t="shared" si="7"/>
        <v>1687.28</v>
      </c>
      <c r="AE38" s="174">
        <f t="shared" si="7"/>
        <v>1747.54</v>
      </c>
      <c r="AF38" s="174">
        <f t="shared" si="7"/>
        <v>1807.8</v>
      </c>
      <c r="AG38" s="174">
        <f t="shared" si="8"/>
        <v>1868.06</v>
      </c>
      <c r="AH38" s="174">
        <f t="shared" si="8"/>
        <v>1928.32</v>
      </c>
      <c r="AI38" s="174">
        <f t="shared" si="8"/>
        <v>1988.58</v>
      </c>
      <c r="AJ38" s="174">
        <f t="shared" si="8"/>
        <v>2048.84</v>
      </c>
      <c r="AK38" s="174">
        <f t="shared" si="8"/>
        <v>2109.1</v>
      </c>
      <c r="AL38" s="174">
        <f t="shared" si="8"/>
        <v>2169.36</v>
      </c>
      <c r="AM38" s="174">
        <f t="shared" si="8"/>
        <v>2229.62</v>
      </c>
      <c r="AN38" s="174">
        <f t="shared" si="8"/>
        <v>2289.88</v>
      </c>
      <c r="AO38" s="174">
        <f t="shared" si="8"/>
        <v>2350.14</v>
      </c>
      <c r="AP38" s="174">
        <f t="shared" si="8"/>
        <v>2410.4</v>
      </c>
      <c r="AQ38" s="174">
        <f t="shared" si="8"/>
        <v>2470.66</v>
      </c>
      <c r="AR38" s="174">
        <f t="shared" si="8"/>
        <v>2530.92</v>
      </c>
      <c r="AS38" s="174">
        <f t="shared" si="8"/>
        <v>2591.1799999999998</v>
      </c>
      <c r="AT38" s="174">
        <f t="shared" si="8"/>
        <v>2651.44</v>
      </c>
      <c r="AU38" s="174">
        <f t="shared" si="8"/>
        <v>2711.7</v>
      </c>
      <c r="AV38" s="174">
        <f t="shared" si="8"/>
        <v>2771.96</v>
      </c>
      <c r="AW38" s="174">
        <f t="shared" si="8"/>
        <v>2832.22</v>
      </c>
      <c r="AX38" s="174">
        <f t="shared" si="8"/>
        <v>2892.48</v>
      </c>
      <c r="AY38" s="174">
        <f t="shared" si="8"/>
        <v>2952.74</v>
      </c>
      <c r="AZ38" s="178">
        <f t="shared" si="8"/>
        <v>3013</v>
      </c>
    </row>
    <row r="39" spans="1:52" x14ac:dyDescent="0.2">
      <c r="A39" s="231">
        <v>600</v>
      </c>
      <c r="B39" s="231">
        <v>3</v>
      </c>
      <c r="C39" s="231">
        <v>1.26</v>
      </c>
      <c r="D39" s="282">
        <v>65.08</v>
      </c>
      <c r="E39" s="270"/>
      <c r="F39" s="177">
        <f t="shared" si="9"/>
        <v>260.32</v>
      </c>
      <c r="G39" s="174">
        <f t="shared" si="7"/>
        <v>325.39999999999998</v>
      </c>
      <c r="H39" s="174">
        <f t="shared" si="7"/>
        <v>390.48</v>
      </c>
      <c r="I39" s="174">
        <f t="shared" si="7"/>
        <v>455.56</v>
      </c>
      <c r="J39" s="174">
        <f t="shared" si="7"/>
        <v>520.64</v>
      </c>
      <c r="K39" s="174">
        <f t="shared" si="7"/>
        <v>585.72</v>
      </c>
      <c r="L39" s="174">
        <f t="shared" si="7"/>
        <v>650.79999999999995</v>
      </c>
      <c r="M39" s="174">
        <f t="shared" si="7"/>
        <v>715.88</v>
      </c>
      <c r="N39" s="174">
        <f t="shared" si="7"/>
        <v>780.96</v>
      </c>
      <c r="O39" s="174">
        <f t="shared" si="7"/>
        <v>846.04</v>
      </c>
      <c r="P39" s="174">
        <f t="shared" si="7"/>
        <v>911.12</v>
      </c>
      <c r="Q39" s="174">
        <f t="shared" si="7"/>
        <v>976.19999999999993</v>
      </c>
      <c r="R39" s="174">
        <f t="shared" si="7"/>
        <v>1041.28</v>
      </c>
      <c r="S39" s="174">
        <f t="shared" si="7"/>
        <v>1106.3599999999999</v>
      </c>
      <c r="T39" s="174">
        <f t="shared" si="7"/>
        <v>1171.44</v>
      </c>
      <c r="U39" s="174">
        <f t="shared" si="7"/>
        <v>1236.52</v>
      </c>
      <c r="V39" s="174">
        <f t="shared" si="7"/>
        <v>1301.5999999999999</v>
      </c>
      <c r="W39" s="174">
        <f t="shared" si="7"/>
        <v>1366.68</v>
      </c>
      <c r="X39" s="174">
        <f t="shared" si="7"/>
        <v>1431.76</v>
      </c>
      <c r="Y39" s="174">
        <f t="shared" si="7"/>
        <v>1496.84</v>
      </c>
      <c r="Z39" s="174">
        <f t="shared" si="7"/>
        <v>1561.92</v>
      </c>
      <c r="AA39" s="174">
        <f t="shared" si="7"/>
        <v>1627</v>
      </c>
      <c r="AB39" s="174">
        <f t="shared" si="7"/>
        <v>1692.08</v>
      </c>
      <c r="AC39" s="174">
        <f t="shared" si="7"/>
        <v>1757.1599999999999</v>
      </c>
      <c r="AD39" s="174">
        <f t="shared" si="7"/>
        <v>1822.24</v>
      </c>
      <c r="AE39" s="174">
        <f t="shared" si="7"/>
        <v>1887.32</v>
      </c>
      <c r="AF39" s="174">
        <f t="shared" si="7"/>
        <v>1952.3999999999999</v>
      </c>
      <c r="AG39" s="174">
        <f t="shared" si="8"/>
        <v>2017.48</v>
      </c>
      <c r="AH39" s="174">
        <f t="shared" si="8"/>
        <v>2082.56</v>
      </c>
      <c r="AI39" s="174">
        <f t="shared" si="8"/>
        <v>2147.64</v>
      </c>
      <c r="AJ39" s="174">
        <f t="shared" si="8"/>
        <v>2212.7199999999998</v>
      </c>
      <c r="AK39" s="174">
        <f t="shared" si="8"/>
        <v>2277.7999999999997</v>
      </c>
      <c r="AL39" s="174">
        <f t="shared" si="8"/>
        <v>2342.88</v>
      </c>
      <c r="AM39" s="174">
        <f t="shared" si="8"/>
        <v>2407.96</v>
      </c>
      <c r="AN39" s="174">
        <f t="shared" si="8"/>
        <v>2473.04</v>
      </c>
      <c r="AO39" s="174">
        <f t="shared" si="8"/>
        <v>2538.12</v>
      </c>
      <c r="AP39" s="174">
        <f t="shared" si="8"/>
        <v>2603.1999999999998</v>
      </c>
      <c r="AQ39" s="174">
        <f t="shared" si="8"/>
        <v>2668.2799999999997</v>
      </c>
      <c r="AR39" s="174">
        <f t="shared" si="8"/>
        <v>2733.36</v>
      </c>
      <c r="AS39" s="174">
        <f t="shared" si="8"/>
        <v>2798.44</v>
      </c>
      <c r="AT39" s="174">
        <f t="shared" si="8"/>
        <v>2863.52</v>
      </c>
      <c r="AU39" s="174">
        <f t="shared" si="8"/>
        <v>2928.6</v>
      </c>
      <c r="AV39" s="174">
        <f t="shared" si="8"/>
        <v>2993.68</v>
      </c>
      <c r="AW39" s="174">
        <f t="shared" si="8"/>
        <v>3058.7599999999998</v>
      </c>
      <c r="AX39" s="174">
        <f t="shared" si="8"/>
        <v>3123.84</v>
      </c>
      <c r="AY39" s="174">
        <f t="shared" si="8"/>
        <v>3188.92</v>
      </c>
      <c r="AZ39" s="178">
        <f t="shared" si="8"/>
        <v>3254</v>
      </c>
    </row>
    <row r="40" spans="1:52" x14ac:dyDescent="0.2">
      <c r="A40" s="231">
        <v>650</v>
      </c>
      <c r="B40" s="231">
        <v>3</v>
      </c>
      <c r="C40" s="231">
        <v>1.27</v>
      </c>
      <c r="D40" s="282">
        <v>69.87</v>
      </c>
      <c r="E40" s="270"/>
      <c r="F40" s="177">
        <f t="shared" si="9"/>
        <v>279.48</v>
      </c>
      <c r="G40" s="174">
        <f t="shared" si="7"/>
        <v>349.35</v>
      </c>
      <c r="H40" s="174">
        <f t="shared" si="7"/>
        <v>419.22</v>
      </c>
      <c r="I40" s="174">
        <f t="shared" si="7"/>
        <v>489.09000000000003</v>
      </c>
      <c r="J40" s="174">
        <f t="shared" si="7"/>
        <v>558.96</v>
      </c>
      <c r="K40" s="174">
        <f t="shared" si="7"/>
        <v>628.83000000000004</v>
      </c>
      <c r="L40" s="174">
        <f t="shared" si="7"/>
        <v>698.7</v>
      </c>
      <c r="M40" s="174">
        <f t="shared" si="7"/>
        <v>768.57</v>
      </c>
      <c r="N40" s="174">
        <f t="shared" si="7"/>
        <v>838.44</v>
      </c>
      <c r="O40" s="174">
        <f t="shared" si="7"/>
        <v>908.31000000000006</v>
      </c>
      <c r="P40" s="174">
        <f t="shared" si="7"/>
        <v>978.18000000000006</v>
      </c>
      <c r="Q40" s="174">
        <f t="shared" si="7"/>
        <v>1048.0500000000002</v>
      </c>
      <c r="R40" s="174">
        <f t="shared" si="7"/>
        <v>1117.92</v>
      </c>
      <c r="S40" s="174">
        <f t="shared" si="7"/>
        <v>1187.79</v>
      </c>
      <c r="T40" s="174">
        <f t="shared" si="7"/>
        <v>1257.6600000000001</v>
      </c>
      <c r="U40" s="174">
        <f t="shared" si="7"/>
        <v>1327.5300000000002</v>
      </c>
      <c r="V40" s="174">
        <f t="shared" si="7"/>
        <v>1397.4</v>
      </c>
      <c r="W40" s="174">
        <f t="shared" si="7"/>
        <v>1467.27</v>
      </c>
      <c r="X40" s="174">
        <f t="shared" si="7"/>
        <v>1537.14</v>
      </c>
      <c r="Y40" s="174">
        <f t="shared" si="7"/>
        <v>1607.0100000000002</v>
      </c>
      <c r="Z40" s="174">
        <f t="shared" si="7"/>
        <v>1676.88</v>
      </c>
      <c r="AA40" s="174">
        <f t="shared" si="7"/>
        <v>1746.75</v>
      </c>
      <c r="AB40" s="174">
        <f t="shared" si="7"/>
        <v>1816.6200000000001</v>
      </c>
      <c r="AC40" s="174">
        <f t="shared" si="7"/>
        <v>1886.4900000000002</v>
      </c>
      <c r="AD40" s="174">
        <f t="shared" si="7"/>
        <v>1956.3600000000001</v>
      </c>
      <c r="AE40" s="174">
        <f t="shared" si="7"/>
        <v>2026.23</v>
      </c>
      <c r="AF40" s="174">
        <f t="shared" si="7"/>
        <v>2096.1000000000004</v>
      </c>
      <c r="AG40" s="174">
        <f t="shared" si="8"/>
        <v>2165.9700000000003</v>
      </c>
      <c r="AH40" s="174">
        <f t="shared" si="8"/>
        <v>2235.84</v>
      </c>
      <c r="AI40" s="174">
        <f t="shared" si="8"/>
        <v>2305.71</v>
      </c>
      <c r="AJ40" s="174">
        <f t="shared" si="8"/>
        <v>2375.58</v>
      </c>
      <c r="AK40" s="174">
        <f t="shared" si="8"/>
        <v>2445.4500000000003</v>
      </c>
      <c r="AL40" s="174">
        <f t="shared" si="8"/>
        <v>2515.3200000000002</v>
      </c>
      <c r="AM40" s="174">
        <f t="shared" si="8"/>
        <v>2585.19</v>
      </c>
      <c r="AN40" s="174">
        <f t="shared" si="8"/>
        <v>2655.0600000000004</v>
      </c>
      <c r="AO40" s="174">
        <f t="shared" si="8"/>
        <v>2724.9300000000003</v>
      </c>
      <c r="AP40" s="174">
        <f t="shared" si="8"/>
        <v>2794.8</v>
      </c>
      <c r="AQ40" s="174">
        <f t="shared" si="8"/>
        <v>2864.67</v>
      </c>
      <c r="AR40" s="174">
        <f t="shared" si="8"/>
        <v>2934.54</v>
      </c>
      <c r="AS40" s="174">
        <f t="shared" si="8"/>
        <v>3004.4100000000003</v>
      </c>
      <c r="AT40" s="174">
        <f t="shared" si="8"/>
        <v>3074.28</v>
      </c>
      <c r="AU40" s="174">
        <f t="shared" si="8"/>
        <v>3144.15</v>
      </c>
      <c r="AV40" s="174">
        <f t="shared" si="8"/>
        <v>3214.0200000000004</v>
      </c>
      <c r="AW40" s="174">
        <f t="shared" si="8"/>
        <v>3283.8900000000003</v>
      </c>
      <c r="AX40" s="174">
        <f t="shared" si="8"/>
        <v>3353.76</v>
      </c>
      <c r="AY40" s="174">
        <f t="shared" si="8"/>
        <v>3423.63</v>
      </c>
      <c r="AZ40" s="178">
        <f t="shared" si="8"/>
        <v>3493.5</v>
      </c>
    </row>
    <row r="41" spans="1:52" x14ac:dyDescent="0.2">
      <c r="A41" s="231">
        <v>750</v>
      </c>
      <c r="B41" s="231">
        <v>3</v>
      </c>
      <c r="C41" s="231">
        <v>1.28</v>
      </c>
      <c r="D41" s="282">
        <v>79.400000000000006</v>
      </c>
      <c r="E41" s="270"/>
      <c r="F41" s="177">
        <f t="shared" si="9"/>
        <v>317.60000000000002</v>
      </c>
      <c r="G41" s="174">
        <f t="shared" si="7"/>
        <v>397</v>
      </c>
      <c r="H41" s="174">
        <f t="shared" si="7"/>
        <v>476.40000000000003</v>
      </c>
      <c r="I41" s="174">
        <f t="shared" si="7"/>
        <v>555.80000000000007</v>
      </c>
      <c r="J41" s="174">
        <f t="shared" si="7"/>
        <v>635.20000000000005</v>
      </c>
      <c r="K41" s="174">
        <f t="shared" si="7"/>
        <v>714.6</v>
      </c>
      <c r="L41" s="174">
        <f t="shared" si="7"/>
        <v>794</v>
      </c>
      <c r="M41" s="174">
        <f t="shared" si="7"/>
        <v>873.40000000000009</v>
      </c>
      <c r="N41" s="174">
        <f t="shared" si="7"/>
        <v>952.80000000000007</v>
      </c>
      <c r="O41" s="174">
        <f t="shared" si="7"/>
        <v>1032.2</v>
      </c>
      <c r="P41" s="174">
        <f t="shared" si="7"/>
        <v>1111.6000000000001</v>
      </c>
      <c r="Q41" s="174">
        <f t="shared" si="7"/>
        <v>1191</v>
      </c>
      <c r="R41" s="174">
        <f t="shared" si="7"/>
        <v>1270.4000000000001</v>
      </c>
      <c r="S41" s="174">
        <f t="shared" si="7"/>
        <v>1349.8000000000002</v>
      </c>
      <c r="T41" s="174">
        <f t="shared" si="7"/>
        <v>1429.2</v>
      </c>
      <c r="U41" s="174">
        <f t="shared" si="7"/>
        <v>1508.6000000000001</v>
      </c>
      <c r="V41" s="174">
        <f t="shared" si="7"/>
        <v>1588</v>
      </c>
      <c r="W41" s="174">
        <f t="shared" si="7"/>
        <v>1667.4</v>
      </c>
      <c r="X41" s="174">
        <f t="shared" si="7"/>
        <v>1746.8000000000002</v>
      </c>
      <c r="Y41" s="174">
        <f t="shared" si="7"/>
        <v>1826.2</v>
      </c>
      <c r="Z41" s="174">
        <f t="shared" si="7"/>
        <v>1905.6000000000001</v>
      </c>
      <c r="AA41" s="174">
        <f t="shared" si="7"/>
        <v>1985.0000000000002</v>
      </c>
      <c r="AB41" s="174">
        <f t="shared" si="7"/>
        <v>2064.4</v>
      </c>
      <c r="AC41" s="174">
        <f t="shared" si="7"/>
        <v>2143.8000000000002</v>
      </c>
      <c r="AD41" s="174">
        <f t="shared" si="7"/>
        <v>2223.2000000000003</v>
      </c>
      <c r="AE41" s="174">
        <f t="shared" si="7"/>
        <v>2302.6000000000004</v>
      </c>
      <c r="AF41" s="174">
        <f t="shared" si="7"/>
        <v>2382</v>
      </c>
      <c r="AG41" s="174">
        <f t="shared" si="8"/>
        <v>2461.4</v>
      </c>
      <c r="AH41" s="174">
        <f t="shared" si="8"/>
        <v>2540.8000000000002</v>
      </c>
      <c r="AI41" s="174">
        <f t="shared" si="8"/>
        <v>2620.2000000000003</v>
      </c>
      <c r="AJ41" s="174">
        <f t="shared" si="8"/>
        <v>2699.6000000000004</v>
      </c>
      <c r="AK41" s="174">
        <f t="shared" si="8"/>
        <v>2779</v>
      </c>
      <c r="AL41" s="174">
        <f t="shared" si="8"/>
        <v>2858.4</v>
      </c>
      <c r="AM41" s="174">
        <f t="shared" si="8"/>
        <v>2937.8</v>
      </c>
      <c r="AN41" s="174">
        <f t="shared" si="8"/>
        <v>3017.2000000000003</v>
      </c>
      <c r="AO41" s="174">
        <f t="shared" si="8"/>
        <v>3096.6000000000004</v>
      </c>
      <c r="AP41" s="174">
        <f t="shared" si="8"/>
        <v>3176</v>
      </c>
      <c r="AQ41" s="174">
        <f t="shared" si="8"/>
        <v>3255.4</v>
      </c>
      <c r="AR41" s="174">
        <f t="shared" si="8"/>
        <v>3334.8</v>
      </c>
      <c r="AS41" s="174">
        <f t="shared" si="8"/>
        <v>3414.2000000000003</v>
      </c>
      <c r="AT41" s="174">
        <f t="shared" si="8"/>
        <v>3493.6000000000004</v>
      </c>
      <c r="AU41" s="174">
        <f t="shared" si="8"/>
        <v>3573.0000000000005</v>
      </c>
      <c r="AV41" s="174">
        <f t="shared" si="8"/>
        <v>3652.4</v>
      </c>
      <c r="AW41" s="174">
        <f t="shared" si="8"/>
        <v>3731.8</v>
      </c>
      <c r="AX41" s="174">
        <f t="shared" si="8"/>
        <v>3811.2000000000003</v>
      </c>
      <c r="AY41" s="174">
        <f t="shared" si="8"/>
        <v>3890.6000000000004</v>
      </c>
      <c r="AZ41" s="178">
        <f t="shared" si="8"/>
        <v>3970.0000000000005</v>
      </c>
    </row>
    <row r="42" spans="1:52" x14ac:dyDescent="0.2">
      <c r="A42" s="231">
        <v>800</v>
      </c>
      <c r="B42" s="231">
        <v>3</v>
      </c>
      <c r="C42" s="231">
        <v>1.28</v>
      </c>
      <c r="D42" s="282">
        <v>84.12</v>
      </c>
      <c r="E42" s="270"/>
      <c r="F42" s="177">
        <f t="shared" si="9"/>
        <v>336.48</v>
      </c>
      <c r="G42" s="174">
        <f t="shared" si="7"/>
        <v>420.6</v>
      </c>
      <c r="H42" s="174">
        <f t="shared" si="7"/>
        <v>504.72</v>
      </c>
      <c r="I42" s="174">
        <f t="shared" si="7"/>
        <v>588.84</v>
      </c>
      <c r="J42" s="174">
        <f t="shared" si="7"/>
        <v>672.96</v>
      </c>
      <c r="K42" s="174">
        <f t="shared" si="7"/>
        <v>757.08</v>
      </c>
      <c r="L42" s="174">
        <f t="shared" si="7"/>
        <v>841.2</v>
      </c>
      <c r="M42" s="174">
        <f t="shared" si="7"/>
        <v>925.32</v>
      </c>
      <c r="N42" s="174">
        <f t="shared" si="7"/>
        <v>1009.44</v>
      </c>
      <c r="O42" s="174">
        <f t="shared" si="7"/>
        <v>1093.56</v>
      </c>
      <c r="P42" s="174">
        <f t="shared" si="7"/>
        <v>1177.68</v>
      </c>
      <c r="Q42" s="174">
        <f t="shared" si="7"/>
        <v>1261.8000000000002</v>
      </c>
      <c r="R42" s="174">
        <f t="shared" si="7"/>
        <v>1345.92</v>
      </c>
      <c r="S42" s="174">
        <f t="shared" si="7"/>
        <v>1430.04</v>
      </c>
      <c r="T42" s="174">
        <f t="shared" si="7"/>
        <v>1514.16</v>
      </c>
      <c r="U42" s="174">
        <f t="shared" si="7"/>
        <v>1598.2800000000002</v>
      </c>
      <c r="V42" s="174">
        <f t="shared" si="7"/>
        <v>1682.4</v>
      </c>
      <c r="W42" s="174">
        <f t="shared" si="7"/>
        <v>1766.52</v>
      </c>
      <c r="X42" s="174">
        <f t="shared" si="7"/>
        <v>1850.64</v>
      </c>
      <c r="Y42" s="174">
        <f t="shared" si="7"/>
        <v>1934.7600000000002</v>
      </c>
      <c r="Z42" s="174">
        <f t="shared" si="7"/>
        <v>2018.88</v>
      </c>
      <c r="AA42" s="174">
        <f t="shared" si="7"/>
        <v>2103</v>
      </c>
      <c r="AB42" s="174">
        <f t="shared" si="7"/>
        <v>2187.12</v>
      </c>
      <c r="AC42" s="174">
        <f t="shared" si="7"/>
        <v>2271.2400000000002</v>
      </c>
      <c r="AD42" s="174">
        <f t="shared" si="7"/>
        <v>2355.36</v>
      </c>
      <c r="AE42" s="174">
        <f t="shared" si="7"/>
        <v>2439.48</v>
      </c>
      <c r="AF42" s="174">
        <f t="shared" si="7"/>
        <v>2523.6000000000004</v>
      </c>
      <c r="AG42" s="174">
        <f t="shared" si="8"/>
        <v>2607.7200000000003</v>
      </c>
      <c r="AH42" s="174">
        <f t="shared" si="8"/>
        <v>2691.84</v>
      </c>
      <c r="AI42" s="174">
        <f t="shared" si="8"/>
        <v>2775.96</v>
      </c>
      <c r="AJ42" s="174">
        <f t="shared" si="8"/>
        <v>2860.08</v>
      </c>
      <c r="AK42" s="174">
        <f t="shared" si="8"/>
        <v>2944.2000000000003</v>
      </c>
      <c r="AL42" s="174">
        <f t="shared" si="8"/>
        <v>3028.32</v>
      </c>
      <c r="AM42" s="174">
        <f t="shared" si="8"/>
        <v>3112.44</v>
      </c>
      <c r="AN42" s="174">
        <f t="shared" si="8"/>
        <v>3196.5600000000004</v>
      </c>
      <c r="AO42" s="174">
        <f t="shared" si="8"/>
        <v>3280.6800000000003</v>
      </c>
      <c r="AP42" s="174">
        <f t="shared" si="8"/>
        <v>3364.8</v>
      </c>
      <c r="AQ42" s="174">
        <f t="shared" si="8"/>
        <v>3448.92</v>
      </c>
      <c r="AR42" s="174">
        <f t="shared" si="8"/>
        <v>3533.04</v>
      </c>
      <c r="AS42" s="174">
        <f t="shared" si="8"/>
        <v>3617.1600000000003</v>
      </c>
      <c r="AT42" s="174">
        <f t="shared" si="8"/>
        <v>3701.28</v>
      </c>
      <c r="AU42" s="174">
        <f t="shared" si="8"/>
        <v>3785.4</v>
      </c>
      <c r="AV42" s="174">
        <f t="shared" si="8"/>
        <v>3869.5200000000004</v>
      </c>
      <c r="AW42" s="174">
        <f t="shared" si="8"/>
        <v>3953.6400000000003</v>
      </c>
      <c r="AX42" s="174">
        <f t="shared" si="8"/>
        <v>4037.76</v>
      </c>
      <c r="AY42" s="174">
        <f t="shared" si="8"/>
        <v>4121.88</v>
      </c>
      <c r="AZ42" s="178">
        <f t="shared" si="8"/>
        <v>4206</v>
      </c>
    </row>
    <row r="43" spans="1:52" x14ac:dyDescent="0.2">
      <c r="A43" s="231">
        <v>900</v>
      </c>
      <c r="B43" s="231">
        <v>3</v>
      </c>
      <c r="C43" s="231">
        <v>1.29</v>
      </c>
      <c r="D43" s="282">
        <v>93.58</v>
      </c>
      <c r="E43" s="270"/>
      <c r="F43" s="177">
        <f t="shared" si="9"/>
        <v>374.32</v>
      </c>
      <c r="G43" s="174">
        <f t="shared" si="7"/>
        <v>467.9</v>
      </c>
      <c r="H43" s="174">
        <f t="shared" si="7"/>
        <v>561.48</v>
      </c>
      <c r="I43" s="174">
        <f t="shared" si="7"/>
        <v>655.05999999999995</v>
      </c>
      <c r="J43" s="174">
        <f t="shared" si="7"/>
        <v>748.64</v>
      </c>
      <c r="K43" s="174">
        <f t="shared" si="7"/>
        <v>842.22</v>
      </c>
      <c r="L43" s="174">
        <f t="shared" si="7"/>
        <v>935.8</v>
      </c>
      <c r="M43" s="174">
        <f t="shared" si="7"/>
        <v>1029.3799999999999</v>
      </c>
      <c r="N43" s="174">
        <f t="shared" si="7"/>
        <v>1122.96</v>
      </c>
      <c r="O43" s="174">
        <f t="shared" si="7"/>
        <v>1216.54</v>
      </c>
      <c r="P43" s="174">
        <f t="shared" si="7"/>
        <v>1310.1199999999999</v>
      </c>
      <c r="Q43" s="174">
        <f t="shared" ref="Q43:AF43" si="10">(($D$6/50)^$C43)*(Q$11*$D43)</f>
        <v>1403.7</v>
      </c>
      <c r="R43" s="174">
        <f t="shared" si="10"/>
        <v>1497.28</v>
      </c>
      <c r="S43" s="174">
        <f t="shared" si="10"/>
        <v>1590.86</v>
      </c>
      <c r="T43" s="174">
        <f t="shared" si="10"/>
        <v>1684.44</v>
      </c>
      <c r="U43" s="174">
        <f t="shared" si="10"/>
        <v>1778.02</v>
      </c>
      <c r="V43" s="174">
        <f t="shared" si="10"/>
        <v>1871.6</v>
      </c>
      <c r="W43" s="174">
        <f t="shared" si="10"/>
        <v>1965.18</v>
      </c>
      <c r="X43" s="174">
        <f t="shared" si="10"/>
        <v>2058.7599999999998</v>
      </c>
      <c r="Y43" s="174">
        <f t="shared" si="10"/>
        <v>2152.34</v>
      </c>
      <c r="Z43" s="174">
        <f t="shared" si="10"/>
        <v>2245.92</v>
      </c>
      <c r="AA43" s="174">
        <f t="shared" si="10"/>
        <v>2339.5</v>
      </c>
      <c r="AB43" s="174">
        <f t="shared" si="10"/>
        <v>2433.08</v>
      </c>
      <c r="AC43" s="174">
        <f t="shared" si="10"/>
        <v>2526.66</v>
      </c>
      <c r="AD43" s="174">
        <f t="shared" si="10"/>
        <v>2620.2399999999998</v>
      </c>
      <c r="AE43" s="174">
        <f t="shared" si="10"/>
        <v>2713.82</v>
      </c>
      <c r="AF43" s="174">
        <f t="shared" si="10"/>
        <v>2807.4</v>
      </c>
      <c r="AG43" s="174">
        <f t="shared" si="8"/>
        <v>2900.98</v>
      </c>
      <c r="AH43" s="174">
        <f t="shared" si="8"/>
        <v>2994.56</v>
      </c>
      <c r="AI43" s="174">
        <f t="shared" si="8"/>
        <v>3088.14</v>
      </c>
      <c r="AJ43" s="174">
        <f t="shared" si="8"/>
        <v>3181.72</v>
      </c>
      <c r="AK43" s="174">
        <f t="shared" si="8"/>
        <v>3275.2999999999997</v>
      </c>
      <c r="AL43" s="174">
        <f t="shared" si="8"/>
        <v>3368.88</v>
      </c>
      <c r="AM43" s="174">
        <f t="shared" si="8"/>
        <v>3462.46</v>
      </c>
      <c r="AN43" s="174">
        <f t="shared" si="8"/>
        <v>3556.04</v>
      </c>
      <c r="AO43" s="174">
        <f t="shared" si="8"/>
        <v>3649.62</v>
      </c>
      <c r="AP43" s="174">
        <f t="shared" si="8"/>
        <v>3743.2</v>
      </c>
      <c r="AQ43" s="174">
        <f t="shared" si="8"/>
        <v>3836.7799999999997</v>
      </c>
      <c r="AR43" s="174">
        <f t="shared" si="8"/>
        <v>3930.36</v>
      </c>
      <c r="AS43" s="174">
        <f t="shared" si="8"/>
        <v>4023.94</v>
      </c>
      <c r="AT43" s="174">
        <f t="shared" si="8"/>
        <v>4117.5199999999995</v>
      </c>
      <c r="AU43" s="174">
        <f t="shared" si="8"/>
        <v>4211.1000000000004</v>
      </c>
      <c r="AV43" s="174">
        <f t="shared" si="8"/>
        <v>4304.68</v>
      </c>
      <c r="AW43" s="174">
        <f t="shared" si="8"/>
        <v>4398.26</v>
      </c>
      <c r="AX43" s="174">
        <f t="shared" si="8"/>
        <v>4491.84</v>
      </c>
      <c r="AY43" s="174">
        <f t="shared" si="8"/>
        <v>4585.42</v>
      </c>
      <c r="AZ43" s="178">
        <f t="shared" si="8"/>
        <v>4679</v>
      </c>
    </row>
    <row r="44" spans="1:52" x14ac:dyDescent="0.2">
      <c r="A44" s="231">
        <v>1000</v>
      </c>
      <c r="B44" s="231">
        <v>3</v>
      </c>
      <c r="C44" s="231">
        <v>1.3</v>
      </c>
      <c r="D44" s="282">
        <v>102.98</v>
      </c>
      <c r="E44" s="270"/>
      <c r="F44" s="177">
        <f t="shared" si="9"/>
        <v>411.92</v>
      </c>
      <c r="G44" s="174">
        <f t="shared" ref="G44:AF53" si="11">(($D$6/50)^$C44)*(G$11*$D44)</f>
        <v>514.9</v>
      </c>
      <c r="H44" s="174">
        <f t="shared" si="11"/>
        <v>617.88</v>
      </c>
      <c r="I44" s="174">
        <f t="shared" si="11"/>
        <v>720.86</v>
      </c>
      <c r="J44" s="174">
        <f t="shared" si="11"/>
        <v>823.84</v>
      </c>
      <c r="K44" s="174">
        <f t="shared" si="11"/>
        <v>926.82</v>
      </c>
      <c r="L44" s="174">
        <f t="shared" si="11"/>
        <v>1029.8</v>
      </c>
      <c r="M44" s="174">
        <f t="shared" si="11"/>
        <v>1132.78</v>
      </c>
      <c r="N44" s="174">
        <f t="shared" si="11"/>
        <v>1235.76</v>
      </c>
      <c r="O44" s="174">
        <f t="shared" si="11"/>
        <v>1338.74</v>
      </c>
      <c r="P44" s="174">
        <f t="shared" si="11"/>
        <v>1441.72</v>
      </c>
      <c r="Q44" s="174">
        <f t="shared" si="11"/>
        <v>1544.7</v>
      </c>
      <c r="R44" s="174">
        <f t="shared" si="11"/>
        <v>1647.68</v>
      </c>
      <c r="S44" s="174">
        <f t="shared" si="11"/>
        <v>1750.66</v>
      </c>
      <c r="T44" s="174">
        <f t="shared" si="11"/>
        <v>1853.64</v>
      </c>
      <c r="U44" s="174">
        <f t="shared" si="11"/>
        <v>1956.6200000000001</v>
      </c>
      <c r="V44" s="174">
        <f t="shared" si="11"/>
        <v>2059.6</v>
      </c>
      <c r="W44" s="174">
        <f t="shared" si="11"/>
        <v>2162.58</v>
      </c>
      <c r="X44" s="174">
        <f t="shared" si="11"/>
        <v>2265.56</v>
      </c>
      <c r="Y44" s="174">
        <f t="shared" si="11"/>
        <v>2368.54</v>
      </c>
      <c r="Z44" s="174">
        <f t="shared" si="11"/>
        <v>2471.52</v>
      </c>
      <c r="AA44" s="174">
        <f t="shared" si="11"/>
        <v>2574.5</v>
      </c>
      <c r="AB44" s="174">
        <f t="shared" si="11"/>
        <v>2677.48</v>
      </c>
      <c r="AC44" s="174">
        <f t="shared" si="11"/>
        <v>2780.46</v>
      </c>
      <c r="AD44" s="174">
        <f t="shared" si="11"/>
        <v>2883.44</v>
      </c>
      <c r="AE44" s="174">
        <f t="shared" si="11"/>
        <v>2986.42</v>
      </c>
      <c r="AF44" s="174">
        <f t="shared" si="11"/>
        <v>3089.4</v>
      </c>
      <c r="AG44" s="174">
        <f t="shared" si="8"/>
        <v>3192.38</v>
      </c>
      <c r="AH44" s="174">
        <f t="shared" si="8"/>
        <v>3295.36</v>
      </c>
      <c r="AI44" s="174">
        <f t="shared" si="8"/>
        <v>3398.34</v>
      </c>
      <c r="AJ44" s="174">
        <f t="shared" si="8"/>
        <v>3501.32</v>
      </c>
      <c r="AK44" s="174">
        <f t="shared" si="8"/>
        <v>3604.3</v>
      </c>
      <c r="AL44" s="174">
        <f t="shared" si="8"/>
        <v>3707.28</v>
      </c>
      <c r="AM44" s="174">
        <f t="shared" si="8"/>
        <v>3810.26</v>
      </c>
      <c r="AN44" s="174">
        <f t="shared" si="8"/>
        <v>3913.2400000000002</v>
      </c>
      <c r="AO44" s="174">
        <f t="shared" si="8"/>
        <v>4016.2200000000003</v>
      </c>
      <c r="AP44" s="174">
        <f t="shared" si="8"/>
        <v>4119.2</v>
      </c>
      <c r="AQ44" s="174">
        <f t="shared" si="8"/>
        <v>4222.18</v>
      </c>
      <c r="AR44" s="174">
        <f t="shared" si="8"/>
        <v>4325.16</v>
      </c>
      <c r="AS44" s="174">
        <f t="shared" si="8"/>
        <v>4428.1400000000003</v>
      </c>
      <c r="AT44" s="174">
        <f t="shared" si="8"/>
        <v>4531.12</v>
      </c>
      <c r="AU44" s="174">
        <f t="shared" si="8"/>
        <v>4634.1000000000004</v>
      </c>
      <c r="AV44" s="174">
        <f t="shared" si="8"/>
        <v>4737.08</v>
      </c>
      <c r="AW44" s="174">
        <f t="shared" si="8"/>
        <v>4840.0600000000004</v>
      </c>
      <c r="AX44" s="174">
        <f t="shared" si="8"/>
        <v>4943.04</v>
      </c>
      <c r="AY44" s="174">
        <f t="shared" si="8"/>
        <v>5046.0200000000004</v>
      </c>
      <c r="AZ44" s="178">
        <f t="shared" si="8"/>
        <v>5149</v>
      </c>
    </row>
    <row r="45" spans="1:52" x14ac:dyDescent="0.2">
      <c r="A45" s="231">
        <v>1100</v>
      </c>
      <c r="B45" s="231">
        <v>3</v>
      </c>
      <c r="C45" s="231">
        <v>1.3</v>
      </c>
      <c r="D45" s="282">
        <v>112.34</v>
      </c>
      <c r="E45" s="270"/>
      <c r="F45" s="177">
        <f t="shared" si="9"/>
        <v>449.36</v>
      </c>
      <c r="G45" s="174">
        <f t="shared" si="11"/>
        <v>561.70000000000005</v>
      </c>
      <c r="H45" s="174">
        <f t="shared" si="11"/>
        <v>674.04</v>
      </c>
      <c r="I45" s="174">
        <f t="shared" si="11"/>
        <v>786.38</v>
      </c>
      <c r="J45" s="174">
        <f t="shared" si="11"/>
        <v>898.72</v>
      </c>
      <c r="K45" s="174">
        <f t="shared" si="11"/>
        <v>1011.0600000000001</v>
      </c>
      <c r="L45" s="174">
        <f t="shared" si="11"/>
        <v>1123.4000000000001</v>
      </c>
      <c r="M45" s="174">
        <f t="shared" si="11"/>
        <v>1235.74</v>
      </c>
      <c r="N45" s="174">
        <f t="shared" si="11"/>
        <v>1348.08</v>
      </c>
      <c r="O45" s="174">
        <f t="shared" si="11"/>
        <v>1460.42</v>
      </c>
      <c r="P45" s="174">
        <f t="shared" si="11"/>
        <v>1572.76</v>
      </c>
      <c r="Q45" s="174">
        <f t="shared" si="11"/>
        <v>1685.1000000000001</v>
      </c>
      <c r="R45" s="174">
        <f t="shared" si="11"/>
        <v>1797.44</v>
      </c>
      <c r="S45" s="174">
        <f t="shared" si="11"/>
        <v>1909.78</v>
      </c>
      <c r="T45" s="174">
        <f t="shared" si="11"/>
        <v>2022.1200000000001</v>
      </c>
      <c r="U45" s="174">
        <f t="shared" si="11"/>
        <v>2134.46</v>
      </c>
      <c r="V45" s="174">
        <f t="shared" si="11"/>
        <v>2246.8000000000002</v>
      </c>
      <c r="W45" s="174">
        <f t="shared" si="11"/>
        <v>2359.14</v>
      </c>
      <c r="X45" s="174">
        <f t="shared" si="11"/>
        <v>2471.48</v>
      </c>
      <c r="Y45" s="174">
        <f t="shared" si="11"/>
        <v>2583.8200000000002</v>
      </c>
      <c r="Z45" s="174">
        <f t="shared" si="11"/>
        <v>2696.16</v>
      </c>
      <c r="AA45" s="174">
        <f t="shared" si="11"/>
        <v>2808.5</v>
      </c>
      <c r="AB45" s="174">
        <f t="shared" si="11"/>
        <v>2920.84</v>
      </c>
      <c r="AC45" s="174">
        <f t="shared" si="11"/>
        <v>3033.1800000000003</v>
      </c>
      <c r="AD45" s="174">
        <f t="shared" si="11"/>
        <v>3145.52</v>
      </c>
      <c r="AE45" s="174">
        <f t="shared" si="11"/>
        <v>3257.86</v>
      </c>
      <c r="AF45" s="174">
        <f t="shared" si="11"/>
        <v>3370.2000000000003</v>
      </c>
      <c r="AG45" s="174">
        <f t="shared" si="8"/>
        <v>3482.54</v>
      </c>
      <c r="AH45" s="174">
        <f t="shared" si="8"/>
        <v>3594.88</v>
      </c>
      <c r="AI45" s="174">
        <f t="shared" si="8"/>
        <v>3707.2200000000003</v>
      </c>
      <c r="AJ45" s="174">
        <f t="shared" si="8"/>
        <v>3819.56</v>
      </c>
      <c r="AK45" s="174">
        <f t="shared" si="8"/>
        <v>3931.9</v>
      </c>
      <c r="AL45" s="174">
        <f t="shared" si="8"/>
        <v>4044.2400000000002</v>
      </c>
      <c r="AM45" s="174">
        <f t="shared" si="8"/>
        <v>4156.58</v>
      </c>
      <c r="AN45" s="174">
        <f t="shared" si="8"/>
        <v>4268.92</v>
      </c>
      <c r="AO45" s="174">
        <f t="shared" si="8"/>
        <v>4381.26</v>
      </c>
      <c r="AP45" s="174">
        <f t="shared" si="8"/>
        <v>4493.6000000000004</v>
      </c>
      <c r="AQ45" s="174">
        <f t="shared" si="8"/>
        <v>4605.9400000000005</v>
      </c>
      <c r="AR45" s="174">
        <f t="shared" si="8"/>
        <v>4718.28</v>
      </c>
      <c r="AS45" s="174">
        <f t="shared" si="8"/>
        <v>4830.62</v>
      </c>
      <c r="AT45" s="174">
        <f t="shared" si="8"/>
        <v>4942.96</v>
      </c>
      <c r="AU45" s="174">
        <f t="shared" si="8"/>
        <v>5055.3</v>
      </c>
      <c r="AV45" s="174">
        <f t="shared" ref="AV45:AZ45" si="12">(($D$6/50)^$C45)*(AV$11*$D45)</f>
        <v>5167.6400000000003</v>
      </c>
      <c r="AW45" s="174">
        <f t="shared" si="12"/>
        <v>5279.9800000000005</v>
      </c>
      <c r="AX45" s="174">
        <f t="shared" si="12"/>
        <v>5392.32</v>
      </c>
      <c r="AY45" s="174">
        <f t="shared" si="12"/>
        <v>5504.66</v>
      </c>
      <c r="AZ45" s="178">
        <f t="shared" si="12"/>
        <v>5617</v>
      </c>
    </row>
    <row r="46" spans="1:52" x14ac:dyDescent="0.2">
      <c r="A46" s="231">
        <v>1200</v>
      </c>
      <c r="B46" s="231">
        <v>3</v>
      </c>
      <c r="C46" s="231">
        <v>1.31</v>
      </c>
      <c r="D46" s="282">
        <v>121.7</v>
      </c>
      <c r="E46" s="270"/>
      <c r="F46" s="177">
        <f t="shared" si="9"/>
        <v>486.8</v>
      </c>
      <c r="G46" s="174">
        <f t="shared" si="11"/>
        <v>608.5</v>
      </c>
      <c r="H46" s="174">
        <f t="shared" si="11"/>
        <v>730.2</v>
      </c>
      <c r="I46" s="174">
        <f t="shared" si="11"/>
        <v>851.9</v>
      </c>
      <c r="J46" s="174">
        <f t="shared" si="11"/>
        <v>973.6</v>
      </c>
      <c r="K46" s="174">
        <f t="shared" si="11"/>
        <v>1095.3</v>
      </c>
      <c r="L46" s="174">
        <f t="shared" si="11"/>
        <v>1217</v>
      </c>
      <c r="M46" s="174">
        <f t="shared" si="11"/>
        <v>1338.7</v>
      </c>
      <c r="N46" s="174">
        <f t="shared" si="11"/>
        <v>1460.4</v>
      </c>
      <c r="O46" s="174">
        <f t="shared" si="11"/>
        <v>1582.1000000000001</v>
      </c>
      <c r="P46" s="174">
        <f t="shared" si="11"/>
        <v>1703.8</v>
      </c>
      <c r="Q46" s="174">
        <f t="shared" si="11"/>
        <v>1825.5</v>
      </c>
      <c r="R46" s="174">
        <f t="shared" si="11"/>
        <v>1947.2</v>
      </c>
      <c r="S46" s="174">
        <f t="shared" si="11"/>
        <v>2068.9</v>
      </c>
      <c r="T46" s="174">
        <f t="shared" si="11"/>
        <v>2190.6</v>
      </c>
      <c r="U46" s="174">
        <f t="shared" si="11"/>
        <v>2312.3000000000002</v>
      </c>
      <c r="V46" s="174">
        <f t="shared" si="11"/>
        <v>2434</v>
      </c>
      <c r="W46" s="174">
        <f t="shared" si="11"/>
        <v>2555.7000000000003</v>
      </c>
      <c r="X46" s="174">
        <f t="shared" si="11"/>
        <v>2677.4</v>
      </c>
      <c r="Y46" s="174">
        <f t="shared" si="11"/>
        <v>2799.1</v>
      </c>
      <c r="Z46" s="174">
        <f t="shared" si="11"/>
        <v>2920.8</v>
      </c>
      <c r="AA46" s="174">
        <f t="shared" si="11"/>
        <v>3042.5</v>
      </c>
      <c r="AB46" s="174">
        <f t="shared" si="11"/>
        <v>3164.2000000000003</v>
      </c>
      <c r="AC46" s="174">
        <f t="shared" si="11"/>
        <v>3285.9</v>
      </c>
      <c r="AD46" s="174">
        <f t="shared" si="11"/>
        <v>3407.6</v>
      </c>
      <c r="AE46" s="174">
        <f t="shared" si="11"/>
        <v>3529.3</v>
      </c>
      <c r="AF46" s="174">
        <f t="shared" si="11"/>
        <v>3651</v>
      </c>
      <c r="AG46" s="174">
        <f t="shared" ref="AG46:AZ49" si="13">(($D$6/50)^$C46)*(AG$11*$D46)</f>
        <v>3772.7000000000003</v>
      </c>
      <c r="AH46" s="174">
        <f t="shared" si="13"/>
        <v>3894.4</v>
      </c>
      <c r="AI46" s="174">
        <f t="shared" si="13"/>
        <v>4016.1</v>
      </c>
      <c r="AJ46" s="174">
        <f t="shared" si="13"/>
        <v>4137.8</v>
      </c>
      <c r="AK46" s="174">
        <f t="shared" si="13"/>
        <v>4259.5</v>
      </c>
      <c r="AL46" s="174">
        <f t="shared" si="13"/>
        <v>4381.2</v>
      </c>
      <c r="AM46" s="174">
        <f t="shared" si="13"/>
        <v>4502.9000000000005</v>
      </c>
      <c r="AN46" s="174">
        <f t="shared" si="13"/>
        <v>4624.6000000000004</v>
      </c>
      <c r="AO46" s="174">
        <f t="shared" si="13"/>
        <v>4746.3</v>
      </c>
      <c r="AP46" s="174">
        <f t="shared" si="13"/>
        <v>4868</v>
      </c>
      <c r="AQ46" s="174">
        <f t="shared" si="13"/>
        <v>4989.7</v>
      </c>
      <c r="AR46" s="174">
        <f t="shared" si="13"/>
        <v>5111.4000000000005</v>
      </c>
      <c r="AS46" s="174">
        <f t="shared" si="13"/>
        <v>5233.1000000000004</v>
      </c>
      <c r="AT46" s="174">
        <f t="shared" si="13"/>
        <v>5354.8</v>
      </c>
      <c r="AU46" s="174">
        <f t="shared" si="13"/>
        <v>5476.5</v>
      </c>
      <c r="AV46" s="174">
        <f t="shared" si="13"/>
        <v>5598.2</v>
      </c>
      <c r="AW46" s="174">
        <f t="shared" si="13"/>
        <v>5719.9000000000005</v>
      </c>
      <c r="AX46" s="174">
        <f t="shared" si="13"/>
        <v>5841.6</v>
      </c>
      <c r="AY46" s="174">
        <f t="shared" si="13"/>
        <v>5963.3</v>
      </c>
      <c r="AZ46" s="178">
        <f t="shared" si="13"/>
        <v>6085</v>
      </c>
    </row>
    <row r="47" spans="1:52" x14ac:dyDescent="0.2">
      <c r="A47" s="231">
        <v>1500</v>
      </c>
      <c r="B47" s="231">
        <v>3</v>
      </c>
      <c r="C47" s="231">
        <v>1.33</v>
      </c>
      <c r="D47" s="282">
        <v>149.80000000000001</v>
      </c>
      <c r="E47" s="270"/>
      <c r="F47" s="177">
        <f t="shared" si="9"/>
        <v>599.20000000000005</v>
      </c>
      <c r="G47" s="174">
        <f t="shared" si="11"/>
        <v>749</v>
      </c>
      <c r="H47" s="174">
        <f t="shared" si="11"/>
        <v>898.80000000000007</v>
      </c>
      <c r="I47" s="174">
        <f t="shared" si="11"/>
        <v>1048.6000000000001</v>
      </c>
      <c r="J47" s="174">
        <f t="shared" si="11"/>
        <v>1198.4000000000001</v>
      </c>
      <c r="K47" s="174">
        <f t="shared" si="11"/>
        <v>1348.2</v>
      </c>
      <c r="L47" s="174">
        <f t="shared" si="11"/>
        <v>1498</v>
      </c>
      <c r="M47" s="174">
        <f t="shared" si="11"/>
        <v>1647.8000000000002</v>
      </c>
      <c r="N47" s="174">
        <f t="shared" si="11"/>
        <v>1797.6000000000001</v>
      </c>
      <c r="O47" s="174">
        <f t="shared" si="11"/>
        <v>1947.4</v>
      </c>
      <c r="P47" s="174">
        <f t="shared" si="11"/>
        <v>2097.2000000000003</v>
      </c>
      <c r="Q47" s="174">
        <f t="shared" si="11"/>
        <v>2247</v>
      </c>
      <c r="R47" s="174">
        <f t="shared" si="11"/>
        <v>2396.8000000000002</v>
      </c>
      <c r="S47" s="174">
        <f t="shared" si="11"/>
        <v>2546.6000000000004</v>
      </c>
      <c r="T47" s="174">
        <f t="shared" si="11"/>
        <v>2696.4</v>
      </c>
      <c r="U47" s="174">
        <f t="shared" si="11"/>
        <v>2846.2000000000003</v>
      </c>
      <c r="V47" s="174">
        <f t="shared" si="11"/>
        <v>2996</v>
      </c>
      <c r="W47" s="174">
        <f t="shared" si="11"/>
        <v>3145.8</v>
      </c>
      <c r="X47" s="174">
        <f t="shared" si="11"/>
        <v>3295.6000000000004</v>
      </c>
      <c r="Y47" s="174">
        <f t="shared" si="11"/>
        <v>3445.4</v>
      </c>
      <c r="Z47" s="174">
        <f t="shared" si="11"/>
        <v>3595.2000000000003</v>
      </c>
      <c r="AA47" s="174">
        <f t="shared" si="11"/>
        <v>3745.0000000000005</v>
      </c>
      <c r="AB47" s="174">
        <f t="shared" si="11"/>
        <v>3894.8</v>
      </c>
      <c r="AC47" s="174">
        <f t="shared" si="11"/>
        <v>4044.6000000000004</v>
      </c>
      <c r="AD47" s="174">
        <f t="shared" si="11"/>
        <v>4194.4000000000005</v>
      </c>
      <c r="AE47" s="174">
        <f t="shared" si="11"/>
        <v>4344.2000000000007</v>
      </c>
      <c r="AF47" s="174">
        <f t="shared" si="11"/>
        <v>4494</v>
      </c>
      <c r="AG47" s="174">
        <f t="shared" si="13"/>
        <v>4643.8</v>
      </c>
      <c r="AH47" s="174">
        <f t="shared" si="13"/>
        <v>4793.6000000000004</v>
      </c>
      <c r="AI47" s="174">
        <f t="shared" si="13"/>
        <v>4943.4000000000005</v>
      </c>
      <c r="AJ47" s="174">
        <f t="shared" si="13"/>
        <v>5093.2000000000007</v>
      </c>
      <c r="AK47" s="174">
        <f t="shared" si="13"/>
        <v>5243</v>
      </c>
      <c r="AL47" s="174">
        <f t="shared" si="13"/>
        <v>5392.8</v>
      </c>
      <c r="AM47" s="174">
        <f t="shared" si="13"/>
        <v>5542.6</v>
      </c>
      <c r="AN47" s="174">
        <f t="shared" si="13"/>
        <v>5692.4000000000005</v>
      </c>
      <c r="AO47" s="174">
        <f t="shared" si="13"/>
        <v>5842.2000000000007</v>
      </c>
      <c r="AP47" s="174">
        <f t="shared" si="13"/>
        <v>5992</v>
      </c>
      <c r="AQ47" s="174">
        <f t="shared" si="13"/>
        <v>6141.8</v>
      </c>
      <c r="AR47" s="174">
        <f t="shared" si="13"/>
        <v>6291.6</v>
      </c>
      <c r="AS47" s="174">
        <f t="shared" si="13"/>
        <v>6441.4000000000005</v>
      </c>
      <c r="AT47" s="174">
        <f t="shared" si="13"/>
        <v>6591.2000000000007</v>
      </c>
      <c r="AU47" s="174">
        <f t="shared" si="13"/>
        <v>6741.0000000000009</v>
      </c>
      <c r="AV47" s="174">
        <f t="shared" si="13"/>
        <v>6890.8</v>
      </c>
      <c r="AW47" s="174">
        <f t="shared" si="13"/>
        <v>7040.6</v>
      </c>
      <c r="AX47" s="174">
        <f t="shared" si="13"/>
        <v>7190.4000000000005</v>
      </c>
      <c r="AY47" s="174">
        <f t="shared" si="13"/>
        <v>7340.2000000000007</v>
      </c>
      <c r="AZ47" s="178">
        <f t="shared" si="13"/>
        <v>7490.0000000000009</v>
      </c>
    </row>
    <row r="48" spans="1:52" x14ac:dyDescent="0.2">
      <c r="A48" s="231">
        <v>1800</v>
      </c>
      <c r="B48" s="231">
        <v>3</v>
      </c>
      <c r="C48" s="231">
        <v>1.34</v>
      </c>
      <c r="D48" s="282">
        <v>178.08</v>
      </c>
      <c r="E48" s="270"/>
      <c r="F48" s="177">
        <f t="shared" ref="F48:F111" si="14">(($D$6/50)^$C48)*(F$11*$D48)</f>
        <v>712.32</v>
      </c>
      <c r="G48" s="174">
        <f t="shared" si="11"/>
        <v>890.40000000000009</v>
      </c>
      <c r="H48" s="174">
        <f t="shared" si="11"/>
        <v>1068.48</v>
      </c>
      <c r="I48" s="174">
        <f t="shared" si="11"/>
        <v>1246.5600000000002</v>
      </c>
      <c r="J48" s="174">
        <f t="shared" si="11"/>
        <v>1424.64</v>
      </c>
      <c r="K48" s="174">
        <f t="shared" si="11"/>
        <v>1602.72</v>
      </c>
      <c r="L48" s="174">
        <f t="shared" si="11"/>
        <v>1780.8000000000002</v>
      </c>
      <c r="M48" s="174">
        <f t="shared" si="11"/>
        <v>1958.88</v>
      </c>
      <c r="N48" s="174">
        <f t="shared" si="11"/>
        <v>2136.96</v>
      </c>
      <c r="O48" s="174">
        <f t="shared" si="11"/>
        <v>2315.04</v>
      </c>
      <c r="P48" s="174">
        <f t="shared" si="11"/>
        <v>2493.1200000000003</v>
      </c>
      <c r="Q48" s="174">
        <f t="shared" si="11"/>
        <v>2671.2000000000003</v>
      </c>
      <c r="R48" s="174">
        <f t="shared" si="11"/>
        <v>2849.28</v>
      </c>
      <c r="S48" s="174">
        <f t="shared" si="11"/>
        <v>3027.36</v>
      </c>
      <c r="T48" s="174">
        <f t="shared" si="11"/>
        <v>3205.44</v>
      </c>
      <c r="U48" s="174">
        <f t="shared" si="11"/>
        <v>3383.5200000000004</v>
      </c>
      <c r="V48" s="174">
        <f t="shared" si="11"/>
        <v>3561.6000000000004</v>
      </c>
      <c r="W48" s="174">
        <f t="shared" si="11"/>
        <v>3739.6800000000003</v>
      </c>
      <c r="X48" s="174">
        <f t="shared" si="11"/>
        <v>3917.76</v>
      </c>
      <c r="Y48" s="174">
        <f t="shared" si="11"/>
        <v>4095.84</v>
      </c>
      <c r="Z48" s="174">
        <f t="shared" si="11"/>
        <v>4273.92</v>
      </c>
      <c r="AA48" s="174">
        <f t="shared" si="11"/>
        <v>4452</v>
      </c>
      <c r="AB48" s="174">
        <f t="shared" si="11"/>
        <v>4630.08</v>
      </c>
      <c r="AC48" s="174">
        <f t="shared" si="11"/>
        <v>4808.1600000000008</v>
      </c>
      <c r="AD48" s="174">
        <f t="shared" si="11"/>
        <v>4986.2400000000007</v>
      </c>
      <c r="AE48" s="174">
        <f t="shared" si="11"/>
        <v>5164.3200000000006</v>
      </c>
      <c r="AF48" s="174">
        <f t="shared" si="11"/>
        <v>5342.4000000000005</v>
      </c>
      <c r="AG48" s="174">
        <f t="shared" si="13"/>
        <v>5520.4800000000005</v>
      </c>
      <c r="AH48" s="174">
        <f t="shared" si="13"/>
        <v>5698.56</v>
      </c>
      <c r="AI48" s="174">
        <f t="shared" si="13"/>
        <v>5876.64</v>
      </c>
      <c r="AJ48" s="174">
        <f t="shared" si="13"/>
        <v>6054.72</v>
      </c>
      <c r="AK48" s="174">
        <f t="shared" si="13"/>
        <v>6232.8</v>
      </c>
      <c r="AL48" s="174">
        <f t="shared" si="13"/>
        <v>6410.88</v>
      </c>
      <c r="AM48" s="174">
        <f t="shared" si="13"/>
        <v>6588.96</v>
      </c>
      <c r="AN48" s="174">
        <f t="shared" si="13"/>
        <v>6767.0400000000009</v>
      </c>
      <c r="AO48" s="174">
        <f t="shared" si="13"/>
        <v>6945.1200000000008</v>
      </c>
      <c r="AP48" s="174">
        <f t="shared" si="13"/>
        <v>7123.2000000000007</v>
      </c>
      <c r="AQ48" s="174">
        <f t="shared" si="13"/>
        <v>7301.2800000000007</v>
      </c>
      <c r="AR48" s="174">
        <f t="shared" si="13"/>
        <v>7479.3600000000006</v>
      </c>
      <c r="AS48" s="174">
        <f t="shared" si="13"/>
        <v>7657.4400000000005</v>
      </c>
      <c r="AT48" s="174">
        <f t="shared" si="13"/>
        <v>7835.52</v>
      </c>
      <c r="AU48" s="174">
        <f t="shared" si="13"/>
        <v>8013.6</v>
      </c>
      <c r="AV48" s="174">
        <f t="shared" si="13"/>
        <v>8191.68</v>
      </c>
      <c r="AW48" s="174">
        <f t="shared" si="13"/>
        <v>8369.76</v>
      </c>
      <c r="AX48" s="174">
        <f t="shared" si="13"/>
        <v>8547.84</v>
      </c>
      <c r="AY48" s="174">
        <f t="shared" si="13"/>
        <v>8725.92</v>
      </c>
      <c r="AZ48" s="178">
        <f t="shared" si="13"/>
        <v>8904</v>
      </c>
    </row>
    <row r="49" spans="1:52" x14ac:dyDescent="0.2">
      <c r="A49" s="231">
        <v>2000</v>
      </c>
      <c r="B49" s="231">
        <v>3</v>
      </c>
      <c r="C49" s="231">
        <v>1.34</v>
      </c>
      <c r="D49" s="282">
        <v>197.1</v>
      </c>
      <c r="E49" s="270"/>
      <c r="F49" s="177">
        <f t="shared" si="14"/>
        <v>788.4</v>
      </c>
      <c r="G49" s="174">
        <f t="shared" si="11"/>
        <v>985.5</v>
      </c>
      <c r="H49" s="174">
        <f t="shared" si="11"/>
        <v>1182.5999999999999</v>
      </c>
      <c r="I49" s="174">
        <f t="shared" si="11"/>
        <v>1379.7</v>
      </c>
      <c r="J49" s="174">
        <f t="shared" si="11"/>
        <v>1576.8</v>
      </c>
      <c r="K49" s="174">
        <f t="shared" si="11"/>
        <v>1773.8999999999999</v>
      </c>
      <c r="L49" s="174">
        <f t="shared" si="11"/>
        <v>1971</v>
      </c>
      <c r="M49" s="174">
        <f t="shared" si="11"/>
        <v>2168.1</v>
      </c>
      <c r="N49" s="174">
        <f t="shared" si="11"/>
        <v>2365.1999999999998</v>
      </c>
      <c r="O49" s="174">
        <f t="shared" si="11"/>
        <v>2562.2999999999997</v>
      </c>
      <c r="P49" s="174">
        <f t="shared" si="11"/>
        <v>2759.4</v>
      </c>
      <c r="Q49" s="174">
        <f t="shared" si="11"/>
        <v>2956.5</v>
      </c>
      <c r="R49" s="174">
        <f t="shared" si="11"/>
        <v>3153.6</v>
      </c>
      <c r="S49" s="174">
        <f t="shared" si="11"/>
        <v>3350.7</v>
      </c>
      <c r="T49" s="174">
        <f t="shared" si="11"/>
        <v>3547.7999999999997</v>
      </c>
      <c r="U49" s="174">
        <f t="shared" si="11"/>
        <v>3744.9</v>
      </c>
      <c r="V49" s="174">
        <f t="shared" si="11"/>
        <v>3942</v>
      </c>
      <c r="W49" s="174">
        <f t="shared" si="11"/>
        <v>4139.0999999999995</v>
      </c>
      <c r="X49" s="174">
        <f t="shared" si="11"/>
        <v>4336.2</v>
      </c>
      <c r="Y49" s="174">
        <f t="shared" si="11"/>
        <v>4533.3</v>
      </c>
      <c r="Z49" s="174">
        <f t="shared" si="11"/>
        <v>4730.3999999999996</v>
      </c>
      <c r="AA49" s="174">
        <f t="shared" si="11"/>
        <v>4927.5</v>
      </c>
      <c r="AB49" s="174">
        <f t="shared" si="11"/>
        <v>5124.5999999999995</v>
      </c>
      <c r="AC49" s="174">
        <f t="shared" si="11"/>
        <v>5321.7</v>
      </c>
      <c r="AD49" s="174">
        <f t="shared" si="11"/>
        <v>5518.8</v>
      </c>
      <c r="AE49" s="174">
        <f t="shared" si="11"/>
        <v>5715.9</v>
      </c>
      <c r="AF49" s="174">
        <f t="shared" si="11"/>
        <v>5913</v>
      </c>
      <c r="AG49" s="174">
        <f t="shared" si="13"/>
        <v>6110.0999999999995</v>
      </c>
      <c r="AH49" s="174">
        <f t="shared" si="13"/>
        <v>6307.2</v>
      </c>
      <c r="AI49" s="174">
        <f t="shared" si="13"/>
        <v>6504.3</v>
      </c>
      <c r="AJ49" s="174">
        <f t="shared" si="13"/>
        <v>6701.4</v>
      </c>
      <c r="AK49" s="174">
        <f t="shared" si="13"/>
        <v>6898.5</v>
      </c>
      <c r="AL49" s="174">
        <f t="shared" si="13"/>
        <v>7095.5999999999995</v>
      </c>
      <c r="AM49" s="174">
        <f t="shared" si="13"/>
        <v>7292.7</v>
      </c>
      <c r="AN49" s="174">
        <f t="shared" si="13"/>
        <v>7489.8</v>
      </c>
      <c r="AO49" s="174">
        <f t="shared" si="13"/>
        <v>7686.9</v>
      </c>
      <c r="AP49" s="174">
        <f t="shared" si="13"/>
        <v>7884</v>
      </c>
      <c r="AQ49" s="174">
        <f t="shared" si="13"/>
        <v>8081.0999999999995</v>
      </c>
      <c r="AR49" s="174">
        <f t="shared" si="13"/>
        <v>8278.1999999999989</v>
      </c>
      <c r="AS49" s="174">
        <f t="shared" si="13"/>
        <v>8475.2999999999993</v>
      </c>
      <c r="AT49" s="174">
        <f t="shared" si="13"/>
        <v>8672.4</v>
      </c>
      <c r="AU49" s="174">
        <f t="shared" si="13"/>
        <v>8869.5</v>
      </c>
      <c r="AV49" s="174">
        <f t="shared" si="13"/>
        <v>9066.6</v>
      </c>
      <c r="AW49" s="174">
        <f t="shared" si="13"/>
        <v>9263.6999999999989</v>
      </c>
      <c r="AX49" s="174">
        <f t="shared" si="13"/>
        <v>9460.7999999999993</v>
      </c>
      <c r="AY49" s="174">
        <f t="shared" si="13"/>
        <v>9657.9</v>
      </c>
      <c r="AZ49" s="178">
        <f t="shared" si="13"/>
        <v>9855</v>
      </c>
    </row>
    <row r="50" spans="1:52" x14ac:dyDescent="0.2">
      <c r="A50" s="231">
        <v>2200</v>
      </c>
      <c r="B50" s="231">
        <v>3</v>
      </c>
      <c r="C50" s="231">
        <v>1.34</v>
      </c>
      <c r="D50" s="282">
        <v>216.26666</v>
      </c>
      <c r="E50" s="270"/>
      <c r="F50" s="177">
        <f t="shared" si="14"/>
        <v>865.06664000000001</v>
      </c>
      <c r="G50" s="174">
        <f t="shared" si="11"/>
        <v>1081.3333</v>
      </c>
      <c r="H50" s="174">
        <f t="shared" si="11"/>
        <v>1297.59996</v>
      </c>
      <c r="I50" s="174">
        <f t="shared" si="11"/>
        <v>1513.86662</v>
      </c>
      <c r="J50" s="174">
        <f t="shared" si="11"/>
        <v>1730.13328</v>
      </c>
      <c r="K50" s="174">
        <f t="shared" si="11"/>
        <v>1946.39994</v>
      </c>
      <c r="L50" s="174">
        <f t="shared" si="11"/>
        <v>2162.6666</v>
      </c>
      <c r="M50" s="174">
        <f t="shared" si="11"/>
        <v>2378.9332599999998</v>
      </c>
      <c r="N50" s="174">
        <f t="shared" si="11"/>
        <v>2595.19992</v>
      </c>
      <c r="O50" s="174">
        <f t="shared" si="11"/>
        <v>2811.4665800000002</v>
      </c>
      <c r="P50" s="174">
        <f t="shared" si="11"/>
        <v>3027.73324</v>
      </c>
      <c r="Q50" s="174">
        <f t="shared" si="11"/>
        <v>3243.9998999999998</v>
      </c>
      <c r="R50" s="174">
        <f t="shared" si="11"/>
        <v>3460.26656</v>
      </c>
      <c r="S50" s="174">
        <f t="shared" si="11"/>
        <v>3676.5332200000003</v>
      </c>
      <c r="T50" s="174">
        <f t="shared" si="11"/>
        <v>3892.79988</v>
      </c>
      <c r="U50" s="174">
        <f t="shared" si="11"/>
        <v>4109.0665399999998</v>
      </c>
      <c r="V50" s="174">
        <f t="shared" si="11"/>
        <v>4325.3332</v>
      </c>
      <c r="W50" s="174">
        <f t="shared" si="11"/>
        <v>4541.5998600000003</v>
      </c>
      <c r="X50" s="174">
        <f t="shared" si="11"/>
        <v>4757.8665199999996</v>
      </c>
      <c r="Y50" s="174">
        <f t="shared" si="11"/>
        <v>4974.1331799999998</v>
      </c>
      <c r="Z50" s="174">
        <f t="shared" si="11"/>
        <v>5190.39984</v>
      </c>
      <c r="AA50" s="174">
        <f t="shared" si="11"/>
        <v>5406.6665000000003</v>
      </c>
      <c r="AB50" s="174">
        <f t="shared" si="11"/>
        <v>5622.9331600000005</v>
      </c>
      <c r="AC50" s="174">
        <f t="shared" si="11"/>
        <v>5839.1998199999998</v>
      </c>
      <c r="AD50" s="174">
        <f t="shared" si="11"/>
        <v>6055.46648</v>
      </c>
      <c r="AE50" s="174">
        <f t="shared" si="11"/>
        <v>6271.7331400000003</v>
      </c>
      <c r="AF50" s="174">
        <f t="shared" si="11"/>
        <v>6487.9997999999996</v>
      </c>
      <c r="AG50" s="283"/>
      <c r="AH50" s="283"/>
      <c r="AI50" s="283"/>
      <c r="AJ50" s="283"/>
      <c r="AK50" s="283"/>
      <c r="AL50" s="283"/>
      <c r="AM50" s="283"/>
      <c r="AN50" s="283"/>
      <c r="AO50" s="283"/>
      <c r="AP50" s="283"/>
      <c r="AQ50" s="283"/>
      <c r="AR50" s="283"/>
      <c r="AS50" s="283"/>
      <c r="AT50" s="283"/>
      <c r="AU50" s="283"/>
      <c r="AV50" s="283"/>
      <c r="AW50" s="283"/>
      <c r="AX50" s="283"/>
      <c r="AY50" s="283"/>
      <c r="AZ50" s="284"/>
    </row>
    <row r="51" spans="1:52" x14ac:dyDescent="0.2">
      <c r="A51" s="231">
        <v>2500</v>
      </c>
      <c r="B51" s="231">
        <v>3</v>
      </c>
      <c r="C51" s="231">
        <v>1.34</v>
      </c>
      <c r="D51" s="282">
        <v>245.43333000000001</v>
      </c>
      <c r="E51" s="270"/>
      <c r="F51" s="177">
        <f t="shared" si="14"/>
        <v>981.73332000000005</v>
      </c>
      <c r="G51" s="174">
        <f t="shared" si="11"/>
        <v>1227.1666500000001</v>
      </c>
      <c r="H51" s="174">
        <f t="shared" si="11"/>
        <v>1472.59998</v>
      </c>
      <c r="I51" s="174">
        <f t="shared" si="11"/>
        <v>1718.03331</v>
      </c>
      <c r="J51" s="174">
        <f t="shared" si="11"/>
        <v>1963.4666400000001</v>
      </c>
      <c r="K51" s="174">
        <f t="shared" si="11"/>
        <v>2208.8999699999999</v>
      </c>
      <c r="L51" s="174">
        <f t="shared" si="11"/>
        <v>2454.3333000000002</v>
      </c>
      <c r="M51" s="174">
        <f t="shared" si="11"/>
        <v>2699.7666300000001</v>
      </c>
      <c r="N51" s="174">
        <f t="shared" si="11"/>
        <v>2945.1999599999999</v>
      </c>
      <c r="O51" s="174">
        <f t="shared" si="11"/>
        <v>3190.6332900000002</v>
      </c>
      <c r="P51" s="174">
        <f t="shared" si="11"/>
        <v>3436.0666200000001</v>
      </c>
      <c r="Q51" s="174">
        <f t="shared" si="11"/>
        <v>3681.4999500000004</v>
      </c>
      <c r="R51" s="174">
        <f t="shared" si="11"/>
        <v>3926.9332800000002</v>
      </c>
      <c r="S51" s="174">
        <f t="shared" si="11"/>
        <v>4172.36661</v>
      </c>
      <c r="T51" s="174">
        <f t="shared" si="11"/>
        <v>4417.7999399999999</v>
      </c>
      <c r="U51" s="174">
        <f t="shared" si="11"/>
        <v>4663.2332700000006</v>
      </c>
      <c r="V51" s="174">
        <f t="shared" si="11"/>
        <v>4908.6666000000005</v>
      </c>
      <c r="W51" s="174">
        <f t="shared" si="11"/>
        <v>5154.0999300000003</v>
      </c>
      <c r="X51" s="174">
        <f t="shared" si="11"/>
        <v>5399.5332600000002</v>
      </c>
      <c r="Y51" s="174">
        <f t="shared" si="11"/>
        <v>5644.96659</v>
      </c>
      <c r="Z51" s="174">
        <f t="shared" si="11"/>
        <v>5890.3999199999998</v>
      </c>
      <c r="AA51" s="174">
        <f t="shared" si="11"/>
        <v>6135.8332500000006</v>
      </c>
      <c r="AB51" s="174">
        <f t="shared" si="11"/>
        <v>6381.2665800000004</v>
      </c>
      <c r="AC51" s="174">
        <f t="shared" si="11"/>
        <v>6626.6999100000003</v>
      </c>
      <c r="AD51" s="174">
        <f t="shared" si="11"/>
        <v>6872.1332400000001</v>
      </c>
      <c r="AE51" s="174">
        <f t="shared" si="11"/>
        <v>7117.56657</v>
      </c>
      <c r="AF51" s="174">
        <f t="shared" si="11"/>
        <v>7362.9999000000007</v>
      </c>
      <c r="AG51" s="283"/>
      <c r="AH51" s="283"/>
      <c r="AI51" s="283"/>
      <c r="AJ51" s="283"/>
      <c r="AK51" s="283"/>
      <c r="AL51" s="283"/>
      <c r="AM51" s="283"/>
      <c r="AN51" s="283"/>
      <c r="AO51" s="283"/>
      <c r="AP51" s="283"/>
      <c r="AQ51" s="283"/>
      <c r="AR51" s="283"/>
      <c r="AS51" s="283"/>
      <c r="AT51" s="283"/>
      <c r="AU51" s="283"/>
      <c r="AV51" s="283"/>
      <c r="AW51" s="283"/>
      <c r="AX51" s="283"/>
      <c r="AY51" s="283"/>
      <c r="AZ51" s="284"/>
    </row>
    <row r="52" spans="1:52" x14ac:dyDescent="0.2">
      <c r="A52" s="231">
        <v>2800</v>
      </c>
      <c r="B52" s="231">
        <v>3</v>
      </c>
      <c r="C52" s="231">
        <v>1.33</v>
      </c>
      <c r="D52" s="282">
        <v>275.10000000000002</v>
      </c>
      <c r="E52" s="270"/>
      <c r="F52" s="177">
        <f t="shared" si="14"/>
        <v>1100.4000000000001</v>
      </c>
      <c r="G52" s="174">
        <f t="shared" si="11"/>
        <v>1375.5</v>
      </c>
      <c r="H52" s="174">
        <f t="shared" si="11"/>
        <v>1650.6000000000001</v>
      </c>
      <c r="I52" s="174">
        <f t="shared" si="11"/>
        <v>1925.7000000000003</v>
      </c>
      <c r="J52" s="174">
        <f t="shared" si="11"/>
        <v>2200.8000000000002</v>
      </c>
      <c r="K52" s="174">
        <f t="shared" si="11"/>
        <v>2475.9</v>
      </c>
      <c r="L52" s="174">
        <f t="shared" si="11"/>
        <v>2751</v>
      </c>
      <c r="M52" s="174">
        <f t="shared" si="11"/>
        <v>3026.1000000000004</v>
      </c>
      <c r="N52" s="174">
        <f t="shared" si="11"/>
        <v>3301.2000000000003</v>
      </c>
      <c r="O52" s="174">
        <f t="shared" si="11"/>
        <v>3576.3</v>
      </c>
      <c r="P52" s="174">
        <f t="shared" si="11"/>
        <v>3851.4000000000005</v>
      </c>
      <c r="Q52" s="174">
        <f t="shared" si="11"/>
        <v>4126.5</v>
      </c>
      <c r="R52" s="174">
        <f t="shared" si="11"/>
        <v>4401.6000000000004</v>
      </c>
      <c r="S52" s="174">
        <f t="shared" si="11"/>
        <v>4676.7000000000007</v>
      </c>
      <c r="T52" s="174">
        <f t="shared" si="11"/>
        <v>4951.8</v>
      </c>
      <c r="U52" s="174">
        <f t="shared" si="11"/>
        <v>5226.9000000000005</v>
      </c>
      <c r="V52" s="174">
        <f t="shared" si="11"/>
        <v>5502</v>
      </c>
      <c r="W52" s="174">
        <f t="shared" si="11"/>
        <v>5777.1</v>
      </c>
      <c r="X52" s="174">
        <f t="shared" si="11"/>
        <v>6052.2000000000007</v>
      </c>
      <c r="Y52" s="174">
        <f t="shared" si="11"/>
        <v>6327.3</v>
      </c>
      <c r="Z52" s="174">
        <f t="shared" si="11"/>
        <v>6602.4000000000005</v>
      </c>
      <c r="AA52" s="174">
        <f t="shared" si="11"/>
        <v>6877.5000000000009</v>
      </c>
      <c r="AB52" s="174">
        <f t="shared" si="11"/>
        <v>7152.6</v>
      </c>
      <c r="AC52" s="174">
        <f t="shared" si="11"/>
        <v>7427.7000000000007</v>
      </c>
      <c r="AD52" s="174">
        <f t="shared" si="11"/>
        <v>7702.8000000000011</v>
      </c>
      <c r="AE52" s="174">
        <f t="shared" si="11"/>
        <v>7977.9000000000005</v>
      </c>
      <c r="AF52" s="174">
        <f t="shared" si="11"/>
        <v>8253</v>
      </c>
      <c r="AG52" s="283"/>
      <c r="AH52" s="283"/>
      <c r="AI52" s="283"/>
      <c r="AJ52" s="283"/>
      <c r="AK52" s="283"/>
      <c r="AL52" s="283"/>
      <c r="AM52" s="283"/>
      <c r="AN52" s="283"/>
      <c r="AO52" s="283"/>
      <c r="AP52" s="283"/>
      <c r="AQ52" s="283"/>
      <c r="AR52" s="283"/>
      <c r="AS52" s="283"/>
      <c r="AT52" s="283"/>
      <c r="AU52" s="283"/>
      <c r="AV52" s="283"/>
      <c r="AW52" s="283"/>
      <c r="AX52" s="283"/>
      <c r="AY52" s="283"/>
      <c r="AZ52" s="284"/>
    </row>
    <row r="53" spans="1:52" ht="15" thickBot="1" x14ac:dyDescent="0.25">
      <c r="A53" s="245">
        <v>3000</v>
      </c>
      <c r="B53" s="245">
        <v>3</v>
      </c>
      <c r="C53" s="245">
        <v>1.32</v>
      </c>
      <c r="D53" s="285">
        <v>295.16665999999998</v>
      </c>
      <c r="E53" s="274"/>
      <c r="F53" s="179">
        <f t="shared" si="14"/>
        <v>1180.6666399999999</v>
      </c>
      <c r="G53" s="180">
        <f t="shared" si="11"/>
        <v>1475.8332999999998</v>
      </c>
      <c r="H53" s="180">
        <f t="shared" si="11"/>
        <v>1770.9999599999999</v>
      </c>
      <c r="I53" s="180">
        <f t="shared" si="11"/>
        <v>2066.16662</v>
      </c>
      <c r="J53" s="180">
        <f t="shared" si="11"/>
        <v>2361.3332799999998</v>
      </c>
      <c r="K53" s="180">
        <f t="shared" si="11"/>
        <v>2656.4999399999997</v>
      </c>
      <c r="L53" s="180">
        <f t="shared" si="11"/>
        <v>2951.6665999999996</v>
      </c>
      <c r="M53" s="180">
        <f t="shared" si="11"/>
        <v>3246.8332599999999</v>
      </c>
      <c r="N53" s="180">
        <f t="shared" si="11"/>
        <v>3541.9999199999997</v>
      </c>
      <c r="O53" s="180">
        <f t="shared" si="11"/>
        <v>3837.1665799999996</v>
      </c>
      <c r="P53" s="180">
        <f t="shared" si="11"/>
        <v>4132.3332399999999</v>
      </c>
      <c r="Q53" s="180">
        <f t="shared" si="11"/>
        <v>4427.4998999999998</v>
      </c>
      <c r="R53" s="180">
        <f t="shared" si="11"/>
        <v>4722.6665599999997</v>
      </c>
      <c r="S53" s="180">
        <f t="shared" si="11"/>
        <v>5017.8332199999995</v>
      </c>
      <c r="T53" s="180">
        <f t="shared" si="11"/>
        <v>5312.9998799999994</v>
      </c>
      <c r="U53" s="180">
        <f t="shared" si="11"/>
        <v>5608.1665399999993</v>
      </c>
      <c r="V53" s="180">
        <f t="shared" si="11"/>
        <v>5903.3331999999991</v>
      </c>
      <c r="W53" s="180">
        <f t="shared" si="11"/>
        <v>6198.4998599999999</v>
      </c>
      <c r="X53" s="180">
        <f t="shared" si="11"/>
        <v>6493.6665199999998</v>
      </c>
      <c r="Y53" s="180">
        <f t="shared" si="11"/>
        <v>6788.8331799999996</v>
      </c>
      <c r="Z53" s="180">
        <f t="shared" si="11"/>
        <v>7083.9998399999995</v>
      </c>
      <c r="AA53" s="180">
        <f t="shared" si="11"/>
        <v>7379.1664999999994</v>
      </c>
      <c r="AB53" s="180">
        <f t="shared" ref="AB53:AF53" si="15">(($D$6/50)^$C53)*(AB$11*$D53)</f>
        <v>7674.3331599999992</v>
      </c>
      <c r="AC53" s="180">
        <f t="shared" si="15"/>
        <v>7969.4998199999991</v>
      </c>
      <c r="AD53" s="180">
        <f t="shared" si="15"/>
        <v>8264.6664799999999</v>
      </c>
      <c r="AE53" s="180">
        <f t="shared" si="15"/>
        <v>8559.8331399999988</v>
      </c>
      <c r="AF53" s="180">
        <f t="shared" si="15"/>
        <v>8854.9997999999996</v>
      </c>
      <c r="AG53" s="286"/>
      <c r="AH53" s="286"/>
      <c r="AI53" s="286"/>
      <c r="AJ53" s="286"/>
      <c r="AK53" s="286"/>
      <c r="AL53" s="286"/>
      <c r="AM53" s="286"/>
      <c r="AN53" s="286"/>
      <c r="AO53" s="286"/>
      <c r="AP53" s="286"/>
      <c r="AQ53" s="286"/>
      <c r="AR53" s="286"/>
      <c r="AS53" s="286"/>
      <c r="AT53" s="286"/>
      <c r="AU53" s="286"/>
      <c r="AV53" s="286"/>
      <c r="AW53" s="286"/>
      <c r="AX53" s="286"/>
      <c r="AY53" s="286"/>
      <c r="AZ53" s="287"/>
    </row>
    <row r="54" spans="1:52" x14ac:dyDescent="0.2">
      <c r="A54" s="216">
        <v>300</v>
      </c>
      <c r="B54" s="216">
        <v>4</v>
      </c>
      <c r="C54" s="216">
        <v>1.23</v>
      </c>
      <c r="D54" s="280">
        <v>45.56</v>
      </c>
      <c r="E54" s="281"/>
      <c r="F54" s="169">
        <f t="shared" si="14"/>
        <v>182.24</v>
      </c>
      <c r="G54" s="171">
        <f t="shared" ref="G54:AF63" si="16">(($D$6/50)^$C54)*(G$11*$D54)</f>
        <v>227.8</v>
      </c>
      <c r="H54" s="171">
        <f t="shared" si="16"/>
        <v>273.36</v>
      </c>
      <c r="I54" s="171">
        <f t="shared" si="16"/>
        <v>318.92</v>
      </c>
      <c r="J54" s="171">
        <f t="shared" si="16"/>
        <v>364.48</v>
      </c>
      <c r="K54" s="171">
        <f t="shared" si="16"/>
        <v>410.04</v>
      </c>
      <c r="L54" s="171">
        <f t="shared" si="16"/>
        <v>455.6</v>
      </c>
      <c r="M54" s="171">
        <f t="shared" si="16"/>
        <v>501.16</v>
      </c>
      <c r="N54" s="171">
        <f t="shared" si="16"/>
        <v>546.72</v>
      </c>
      <c r="O54" s="171">
        <f t="shared" si="16"/>
        <v>592.28</v>
      </c>
      <c r="P54" s="171">
        <f t="shared" si="16"/>
        <v>637.84</v>
      </c>
      <c r="Q54" s="171">
        <f t="shared" si="16"/>
        <v>683.40000000000009</v>
      </c>
      <c r="R54" s="171">
        <f t="shared" si="16"/>
        <v>728.96</v>
      </c>
      <c r="S54" s="171">
        <f t="shared" si="16"/>
        <v>774.52</v>
      </c>
      <c r="T54" s="171">
        <f t="shared" si="16"/>
        <v>820.08</v>
      </c>
      <c r="U54" s="171">
        <f t="shared" si="16"/>
        <v>865.6400000000001</v>
      </c>
      <c r="V54" s="171">
        <f t="shared" si="16"/>
        <v>911.2</v>
      </c>
      <c r="W54" s="171">
        <f t="shared" si="16"/>
        <v>956.76</v>
      </c>
      <c r="X54" s="171">
        <f t="shared" si="16"/>
        <v>1002.32</v>
      </c>
      <c r="Y54" s="171">
        <f t="shared" si="16"/>
        <v>1047.8800000000001</v>
      </c>
      <c r="Z54" s="171">
        <f t="shared" si="16"/>
        <v>1093.44</v>
      </c>
      <c r="AA54" s="171">
        <f t="shared" si="16"/>
        <v>1139</v>
      </c>
      <c r="AB54" s="171">
        <f t="shared" si="16"/>
        <v>1184.56</v>
      </c>
      <c r="AC54" s="171">
        <f t="shared" si="16"/>
        <v>1230.1200000000001</v>
      </c>
      <c r="AD54" s="171">
        <f t="shared" si="16"/>
        <v>1275.68</v>
      </c>
      <c r="AE54" s="171">
        <f t="shared" si="16"/>
        <v>1321.24</v>
      </c>
      <c r="AF54" s="171">
        <f t="shared" si="16"/>
        <v>1366.8000000000002</v>
      </c>
      <c r="AG54" s="171">
        <f t="shared" ref="AG54:AV69" si="17">(($D$6/50)^$C54)*(AG$11*$D54)</f>
        <v>1412.3600000000001</v>
      </c>
      <c r="AH54" s="171">
        <f t="shared" si="17"/>
        <v>1457.92</v>
      </c>
      <c r="AI54" s="171">
        <f t="shared" si="17"/>
        <v>1503.48</v>
      </c>
      <c r="AJ54" s="171">
        <f t="shared" si="17"/>
        <v>1549.04</v>
      </c>
      <c r="AK54" s="171">
        <f t="shared" si="17"/>
        <v>1594.6000000000001</v>
      </c>
      <c r="AL54" s="171">
        <f t="shared" si="17"/>
        <v>1640.16</v>
      </c>
      <c r="AM54" s="171">
        <f t="shared" si="17"/>
        <v>1685.72</v>
      </c>
      <c r="AN54" s="171">
        <f t="shared" si="17"/>
        <v>1731.2800000000002</v>
      </c>
      <c r="AO54" s="171">
        <f t="shared" si="17"/>
        <v>1776.8400000000001</v>
      </c>
      <c r="AP54" s="171">
        <f t="shared" si="17"/>
        <v>1822.4</v>
      </c>
      <c r="AQ54" s="171">
        <f t="shared" si="17"/>
        <v>1867.96</v>
      </c>
      <c r="AR54" s="171">
        <f t="shared" si="17"/>
        <v>1913.52</v>
      </c>
      <c r="AS54" s="171">
        <f t="shared" si="17"/>
        <v>1959.0800000000002</v>
      </c>
      <c r="AT54" s="171">
        <f t="shared" si="17"/>
        <v>2004.64</v>
      </c>
      <c r="AU54" s="171">
        <f t="shared" si="17"/>
        <v>2050.2000000000003</v>
      </c>
      <c r="AV54" s="171">
        <f t="shared" si="17"/>
        <v>2095.7600000000002</v>
      </c>
      <c r="AW54" s="171">
        <f t="shared" ref="AS54:AZ68" si="18">(($D$6/50)^$C54)*(AW$11*$D54)</f>
        <v>2141.3200000000002</v>
      </c>
      <c r="AX54" s="171">
        <f t="shared" si="18"/>
        <v>2186.88</v>
      </c>
      <c r="AY54" s="171">
        <f t="shared" si="18"/>
        <v>2232.44</v>
      </c>
      <c r="AZ54" s="172">
        <f t="shared" si="18"/>
        <v>2278</v>
      </c>
    </row>
    <row r="55" spans="1:52" x14ac:dyDescent="0.2">
      <c r="A55" s="231">
        <v>350</v>
      </c>
      <c r="B55" s="231">
        <v>4</v>
      </c>
      <c r="C55" s="231">
        <v>1.24</v>
      </c>
      <c r="D55" s="282">
        <v>52.04</v>
      </c>
      <c r="E55" s="270"/>
      <c r="F55" s="177">
        <f t="shared" si="14"/>
        <v>208.16</v>
      </c>
      <c r="G55" s="174">
        <f t="shared" si="16"/>
        <v>260.2</v>
      </c>
      <c r="H55" s="174">
        <f t="shared" si="16"/>
        <v>312.24</v>
      </c>
      <c r="I55" s="174">
        <f t="shared" si="16"/>
        <v>364.28</v>
      </c>
      <c r="J55" s="174">
        <f t="shared" si="16"/>
        <v>416.32</v>
      </c>
      <c r="K55" s="174">
        <f t="shared" si="16"/>
        <v>468.36</v>
      </c>
      <c r="L55" s="174">
        <f t="shared" si="16"/>
        <v>520.4</v>
      </c>
      <c r="M55" s="174">
        <f t="shared" si="16"/>
        <v>572.43999999999994</v>
      </c>
      <c r="N55" s="174">
        <f t="shared" si="16"/>
        <v>624.48</v>
      </c>
      <c r="O55" s="174">
        <f t="shared" si="16"/>
        <v>676.52</v>
      </c>
      <c r="P55" s="174">
        <f t="shared" si="16"/>
        <v>728.56</v>
      </c>
      <c r="Q55" s="174">
        <f t="shared" si="16"/>
        <v>780.6</v>
      </c>
      <c r="R55" s="174">
        <f t="shared" si="16"/>
        <v>832.64</v>
      </c>
      <c r="S55" s="174">
        <f t="shared" si="16"/>
        <v>884.68</v>
      </c>
      <c r="T55" s="174">
        <f t="shared" si="16"/>
        <v>936.72</v>
      </c>
      <c r="U55" s="174">
        <f t="shared" si="16"/>
        <v>988.76</v>
      </c>
      <c r="V55" s="174">
        <f t="shared" si="16"/>
        <v>1040.8</v>
      </c>
      <c r="W55" s="174">
        <f t="shared" si="16"/>
        <v>1092.8399999999999</v>
      </c>
      <c r="X55" s="174">
        <f t="shared" si="16"/>
        <v>1144.8799999999999</v>
      </c>
      <c r="Y55" s="174">
        <f t="shared" si="16"/>
        <v>1196.92</v>
      </c>
      <c r="Z55" s="174">
        <f t="shared" si="16"/>
        <v>1248.96</v>
      </c>
      <c r="AA55" s="174">
        <f t="shared" si="16"/>
        <v>1301</v>
      </c>
      <c r="AB55" s="174">
        <f t="shared" si="16"/>
        <v>1353.04</v>
      </c>
      <c r="AC55" s="174">
        <f t="shared" si="16"/>
        <v>1405.08</v>
      </c>
      <c r="AD55" s="174">
        <f t="shared" si="16"/>
        <v>1457.12</v>
      </c>
      <c r="AE55" s="174">
        <f t="shared" si="16"/>
        <v>1509.16</v>
      </c>
      <c r="AF55" s="174">
        <f t="shared" si="16"/>
        <v>1561.2</v>
      </c>
      <c r="AG55" s="174">
        <f t="shared" si="17"/>
        <v>1613.24</v>
      </c>
      <c r="AH55" s="174">
        <f t="shared" si="17"/>
        <v>1665.28</v>
      </c>
      <c r="AI55" s="174">
        <f t="shared" si="17"/>
        <v>1717.32</v>
      </c>
      <c r="AJ55" s="174">
        <f t="shared" si="17"/>
        <v>1769.36</v>
      </c>
      <c r="AK55" s="174">
        <f t="shared" si="17"/>
        <v>1821.3999999999999</v>
      </c>
      <c r="AL55" s="174">
        <f t="shared" si="17"/>
        <v>1873.44</v>
      </c>
      <c r="AM55" s="174">
        <f t="shared" si="17"/>
        <v>1925.48</v>
      </c>
      <c r="AN55" s="174">
        <f t="shared" si="17"/>
        <v>1977.52</v>
      </c>
      <c r="AO55" s="174">
        <f t="shared" si="17"/>
        <v>2029.56</v>
      </c>
      <c r="AP55" s="174">
        <f t="shared" si="17"/>
        <v>2081.6</v>
      </c>
      <c r="AQ55" s="174">
        <f t="shared" si="17"/>
        <v>2133.64</v>
      </c>
      <c r="AR55" s="174">
        <f t="shared" si="17"/>
        <v>2185.6799999999998</v>
      </c>
      <c r="AS55" s="174">
        <f t="shared" si="18"/>
        <v>2237.7199999999998</v>
      </c>
      <c r="AT55" s="174">
        <f t="shared" si="18"/>
        <v>2289.7599999999998</v>
      </c>
      <c r="AU55" s="174">
        <f t="shared" si="18"/>
        <v>2341.8000000000002</v>
      </c>
      <c r="AV55" s="174">
        <f t="shared" si="18"/>
        <v>2393.84</v>
      </c>
      <c r="AW55" s="174">
        <f t="shared" si="18"/>
        <v>2445.88</v>
      </c>
      <c r="AX55" s="174">
        <f t="shared" si="18"/>
        <v>2497.92</v>
      </c>
      <c r="AY55" s="174">
        <f t="shared" si="18"/>
        <v>2549.96</v>
      </c>
      <c r="AZ55" s="178">
        <f t="shared" si="18"/>
        <v>2602</v>
      </c>
    </row>
    <row r="56" spans="1:52" x14ac:dyDescent="0.2">
      <c r="A56" s="231">
        <v>400</v>
      </c>
      <c r="B56" s="231">
        <v>4</v>
      </c>
      <c r="C56" s="231">
        <v>1.25</v>
      </c>
      <c r="D56" s="282">
        <v>58.4</v>
      </c>
      <c r="E56" s="270"/>
      <c r="F56" s="177">
        <f t="shared" si="14"/>
        <v>233.6</v>
      </c>
      <c r="G56" s="174">
        <f t="shared" si="16"/>
        <v>292</v>
      </c>
      <c r="H56" s="174">
        <f t="shared" si="16"/>
        <v>350.4</v>
      </c>
      <c r="I56" s="174">
        <f t="shared" si="16"/>
        <v>408.8</v>
      </c>
      <c r="J56" s="174">
        <f t="shared" si="16"/>
        <v>467.2</v>
      </c>
      <c r="K56" s="174">
        <f t="shared" si="16"/>
        <v>525.6</v>
      </c>
      <c r="L56" s="174">
        <f t="shared" si="16"/>
        <v>584</v>
      </c>
      <c r="M56" s="174">
        <f t="shared" si="16"/>
        <v>642.4</v>
      </c>
      <c r="N56" s="174">
        <f t="shared" si="16"/>
        <v>700.8</v>
      </c>
      <c r="O56" s="174">
        <f t="shared" si="16"/>
        <v>759.19999999999993</v>
      </c>
      <c r="P56" s="174">
        <f t="shared" si="16"/>
        <v>817.6</v>
      </c>
      <c r="Q56" s="174">
        <f t="shared" si="16"/>
        <v>876</v>
      </c>
      <c r="R56" s="174">
        <f t="shared" si="16"/>
        <v>934.4</v>
      </c>
      <c r="S56" s="174">
        <f t="shared" si="16"/>
        <v>992.8</v>
      </c>
      <c r="T56" s="174">
        <f t="shared" si="16"/>
        <v>1051.2</v>
      </c>
      <c r="U56" s="174">
        <f t="shared" si="16"/>
        <v>1109.5999999999999</v>
      </c>
      <c r="V56" s="174">
        <f t="shared" si="16"/>
        <v>1168</v>
      </c>
      <c r="W56" s="174">
        <f t="shared" si="16"/>
        <v>1226.3999999999999</v>
      </c>
      <c r="X56" s="174">
        <f t="shared" si="16"/>
        <v>1284.8</v>
      </c>
      <c r="Y56" s="174">
        <f t="shared" si="16"/>
        <v>1343.2</v>
      </c>
      <c r="Z56" s="174">
        <f t="shared" si="16"/>
        <v>1401.6</v>
      </c>
      <c r="AA56" s="174">
        <f t="shared" si="16"/>
        <v>1460</v>
      </c>
      <c r="AB56" s="174">
        <f t="shared" si="16"/>
        <v>1518.3999999999999</v>
      </c>
      <c r="AC56" s="174">
        <f t="shared" si="16"/>
        <v>1576.8</v>
      </c>
      <c r="AD56" s="174">
        <f t="shared" si="16"/>
        <v>1635.2</v>
      </c>
      <c r="AE56" s="174">
        <f t="shared" si="16"/>
        <v>1693.6</v>
      </c>
      <c r="AF56" s="174">
        <f t="shared" si="16"/>
        <v>1752</v>
      </c>
      <c r="AG56" s="174">
        <f t="shared" si="17"/>
        <v>1810.3999999999999</v>
      </c>
      <c r="AH56" s="174">
        <f t="shared" si="17"/>
        <v>1868.8</v>
      </c>
      <c r="AI56" s="174">
        <f t="shared" si="17"/>
        <v>1927.2</v>
      </c>
      <c r="AJ56" s="174">
        <f t="shared" si="17"/>
        <v>1985.6</v>
      </c>
      <c r="AK56" s="174">
        <f t="shared" si="17"/>
        <v>2044</v>
      </c>
      <c r="AL56" s="174">
        <f t="shared" si="17"/>
        <v>2102.4</v>
      </c>
      <c r="AM56" s="174">
        <f t="shared" si="17"/>
        <v>2160.7999999999997</v>
      </c>
      <c r="AN56" s="174">
        <f t="shared" si="17"/>
        <v>2219.1999999999998</v>
      </c>
      <c r="AO56" s="174">
        <f t="shared" si="17"/>
        <v>2277.6</v>
      </c>
      <c r="AP56" s="174">
        <f t="shared" si="17"/>
        <v>2336</v>
      </c>
      <c r="AQ56" s="174">
        <f t="shared" si="17"/>
        <v>2394.4</v>
      </c>
      <c r="AR56" s="174">
        <f t="shared" si="17"/>
        <v>2452.7999999999997</v>
      </c>
      <c r="AS56" s="174">
        <f t="shared" si="18"/>
        <v>2511.1999999999998</v>
      </c>
      <c r="AT56" s="174">
        <f t="shared" si="18"/>
        <v>2569.6</v>
      </c>
      <c r="AU56" s="174">
        <f t="shared" si="18"/>
        <v>2628</v>
      </c>
      <c r="AV56" s="174">
        <f t="shared" si="18"/>
        <v>2686.4</v>
      </c>
      <c r="AW56" s="174">
        <f t="shared" si="18"/>
        <v>2744.7999999999997</v>
      </c>
      <c r="AX56" s="174">
        <f t="shared" si="18"/>
        <v>2803.2</v>
      </c>
      <c r="AY56" s="174">
        <f t="shared" si="18"/>
        <v>2861.6</v>
      </c>
      <c r="AZ56" s="178">
        <f t="shared" si="18"/>
        <v>2920</v>
      </c>
    </row>
    <row r="57" spans="1:52" x14ac:dyDescent="0.2">
      <c r="A57" s="231">
        <v>450</v>
      </c>
      <c r="B57" s="231">
        <v>4</v>
      </c>
      <c r="C57" s="231">
        <v>1.26</v>
      </c>
      <c r="D57" s="282">
        <v>64.680000000000007</v>
      </c>
      <c r="E57" s="270"/>
      <c r="F57" s="177">
        <f t="shared" si="14"/>
        <v>258.72000000000003</v>
      </c>
      <c r="G57" s="174">
        <f t="shared" si="16"/>
        <v>323.40000000000003</v>
      </c>
      <c r="H57" s="174">
        <f t="shared" si="16"/>
        <v>388.08000000000004</v>
      </c>
      <c r="I57" s="174">
        <f t="shared" si="16"/>
        <v>452.76000000000005</v>
      </c>
      <c r="J57" s="174">
        <f t="shared" si="16"/>
        <v>517.44000000000005</v>
      </c>
      <c r="K57" s="174">
        <f t="shared" si="16"/>
        <v>582.12000000000012</v>
      </c>
      <c r="L57" s="174">
        <f t="shared" si="16"/>
        <v>646.80000000000007</v>
      </c>
      <c r="M57" s="174">
        <f t="shared" si="16"/>
        <v>711.48</v>
      </c>
      <c r="N57" s="174">
        <f t="shared" si="16"/>
        <v>776.16000000000008</v>
      </c>
      <c r="O57" s="174">
        <f t="shared" si="16"/>
        <v>840.84000000000015</v>
      </c>
      <c r="P57" s="174">
        <f t="shared" si="16"/>
        <v>905.5200000000001</v>
      </c>
      <c r="Q57" s="174">
        <f t="shared" si="16"/>
        <v>970.2</v>
      </c>
      <c r="R57" s="174">
        <f t="shared" si="16"/>
        <v>1034.8800000000001</v>
      </c>
      <c r="S57" s="174">
        <f t="shared" si="16"/>
        <v>1099.5600000000002</v>
      </c>
      <c r="T57" s="174">
        <f t="shared" si="16"/>
        <v>1164.2400000000002</v>
      </c>
      <c r="U57" s="174">
        <f t="shared" si="16"/>
        <v>1228.92</v>
      </c>
      <c r="V57" s="174">
        <f t="shared" si="16"/>
        <v>1293.6000000000001</v>
      </c>
      <c r="W57" s="174">
        <f t="shared" si="16"/>
        <v>1358.2800000000002</v>
      </c>
      <c r="X57" s="174">
        <f t="shared" si="16"/>
        <v>1422.96</v>
      </c>
      <c r="Y57" s="174">
        <f t="shared" si="16"/>
        <v>1487.64</v>
      </c>
      <c r="Z57" s="174">
        <f t="shared" si="16"/>
        <v>1552.3200000000002</v>
      </c>
      <c r="AA57" s="174">
        <f t="shared" si="16"/>
        <v>1617.0000000000002</v>
      </c>
      <c r="AB57" s="174">
        <f t="shared" si="16"/>
        <v>1681.6800000000003</v>
      </c>
      <c r="AC57" s="174">
        <f t="shared" si="16"/>
        <v>1746.3600000000001</v>
      </c>
      <c r="AD57" s="174">
        <f t="shared" si="16"/>
        <v>1811.0400000000002</v>
      </c>
      <c r="AE57" s="174">
        <f t="shared" si="16"/>
        <v>1875.7200000000003</v>
      </c>
      <c r="AF57" s="174">
        <f t="shared" si="16"/>
        <v>1940.4</v>
      </c>
      <c r="AG57" s="174">
        <f t="shared" si="17"/>
        <v>2005.0800000000002</v>
      </c>
      <c r="AH57" s="174">
        <f t="shared" si="17"/>
        <v>2069.7600000000002</v>
      </c>
      <c r="AI57" s="174">
        <f t="shared" si="17"/>
        <v>2134.44</v>
      </c>
      <c r="AJ57" s="174">
        <f t="shared" si="17"/>
        <v>2199.1200000000003</v>
      </c>
      <c r="AK57" s="174">
        <f t="shared" si="17"/>
        <v>2263.8000000000002</v>
      </c>
      <c r="AL57" s="174">
        <f t="shared" si="17"/>
        <v>2328.4800000000005</v>
      </c>
      <c r="AM57" s="174">
        <f t="shared" si="17"/>
        <v>2393.1600000000003</v>
      </c>
      <c r="AN57" s="174">
        <f t="shared" si="17"/>
        <v>2457.84</v>
      </c>
      <c r="AO57" s="174">
        <f t="shared" si="17"/>
        <v>2522.5200000000004</v>
      </c>
      <c r="AP57" s="174">
        <f t="shared" si="17"/>
        <v>2587.2000000000003</v>
      </c>
      <c r="AQ57" s="174">
        <f t="shared" si="17"/>
        <v>2651.88</v>
      </c>
      <c r="AR57" s="174">
        <f t="shared" si="17"/>
        <v>2716.5600000000004</v>
      </c>
      <c r="AS57" s="174">
        <f t="shared" si="18"/>
        <v>2781.2400000000002</v>
      </c>
      <c r="AT57" s="174">
        <f t="shared" si="18"/>
        <v>2845.92</v>
      </c>
      <c r="AU57" s="174">
        <f t="shared" si="18"/>
        <v>2910.6000000000004</v>
      </c>
      <c r="AV57" s="174">
        <f t="shared" si="18"/>
        <v>2975.28</v>
      </c>
      <c r="AW57" s="174">
        <f t="shared" si="18"/>
        <v>3039.9600000000005</v>
      </c>
      <c r="AX57" s="174">
        <f t="shared" si="18"/>
        <v>3104.6400000000003</v>
      </c>
      <c r="AY57" s="174">
        <f t="shared" si="18"/>
        <v>3169.32</v>
      </c>
      <c r="AZ57" s="178">
        <f t="shared" si="18"/>
        <v>3234.0000000000005</v>
      </c>
    </row>
    <row r="58" spans="1:52" x14ac:dyDescent="0.2">
      <c r="A58" s="231">
        <v>500</v>
      </c>
      <c r="B58" s="231">
        <v>4</v>
      </c>
      <c r="C58" s="231">
        <v>1.26</v>
      </c>
      <c r="D58" s="282">
        <v>70.88</v>
      </c>
      <c r="E58" s="270"/>
      <c r="F58" s="177">
        <f t="shared" si="14"/>
        <v>283.52</v>
      </c>
      <c r="G58" s="174">
        <f t="shared" si="16"/>
        <v>354.4</v>
      </c>
      <c r="H58" s="174">
        <f t="shared" si="16"/>
        <v>425.28</v>
      </c>
      <c r="I58" s="174">
        <f t="shared" si="16"/>
        <v>496.15999999999997</v>
      </c>
      <c r="J58" s="174">
        <f t="shared" si="16"/>
        <v>567.04</v>
      </c>
      <c r="K58" s="174">
        <f t="shared" si="16"/>
        <v>637.91999999999996</v>
      </c>
      <c r="L58" s="174">
        <f t="shared" si="16"/>
        <v>708.8</v>
      </c>
      <c r="M58" s="174">
        <f t="shared" si="16"/>
        <v>779.68</v>
      </c>
      <c r="N58" s="174">
        <f t="shared" si="16"/>
        <v>850.56</v>
      </c>
      <c r="O58" s="174">
        <f t="shared" si="16"/>
        <v>921.43999999999994</v>
      </c>
      <c r="P58" s="174">
        <f t="shared" si="16"/>
        <v>992.31999999999994</v>
      </c>
      <c r="Q58" s="174">
        <f t="shared" si="16"/>
        <v>1063.1999999999998</v>
      </c>
      <c r="R58" s="174">
        <f t="shared" si="16"/>
        <v>1134.08</v>
      </c>
      <c r="S58" s="174">
        <f t="shared" si="16"/>
        <v>1204.96</v>
      </c>
      <c r="T58" s="174">
        <f t="shared" si="16"/>
        <v>1275.8399999999999</v>
      </c>
      <c r="U58" s="174">
        <f t="shared" si="16"/>
        <v>1346.7199999999998</v>
      </c>
      <c r="V58" s="174">
        <f t="shared" si="16"/>
        <v>1417.6</v>
      </c>
      <c r="W58" s="174">
        <f t="shared" si="16"/>
        <v>1488.48</v>
      </c>
      <c r="X58" s="174">
        <f t="shared" si="16"/>
        <v>1559.36</v>
      </c>
      <c r="Y58" s="174">
        <f t="shared" si="16"/>
        <v>1630.2399999999998</v>
      </c>
      <c r="Z58" s="174">
        <f t="shared" si="16"/>
        <v>1701.12</v>
      </c>
      <c r="AA58" s="174">
        <f t="shared" si="16"/>
        <v>1772</v>
      </c>
      <c r="AB58" s="174">
        <f t="shared" si="16"/>
        <v>1842.8799999999999</v>
      </c>
      <c r="AC58" s="174">
        <f t="shared" si="16"/>
        <v>1913.7599999999998</v>
      </c>
      <c r="AD58" s="174">
        <f t="shared" si="16"/>
        <v>1984.6399999999999</v>
      </c>
      <c r="AE58" s="174">
        <f t="shared" si="16"/>
        <v>2055.52</v>
      </c>
      <c r="AF58" s="174">
        <f t="shared" si="16"/>
        <v>2126.3999999999996</v>
      </c>
      <c r="AG58" s="174">
        <f t="shared" si="17"/>
        <v>2197.2799999999997</v>
      </c>
      <c r="AH58" s="174">
        <f t="shared" si="17"/>
        <v>2268.16</v>
      </c>
      <c r="AI58" s="174">
        <f t="shared" si="17"/>
        <v>2339.04</v>
      </c>
      <c r="AJ58" s="174">
        <f t="shared" si="17"/>
        <v>2409.92</v>
      </c>
      <c r="AK58" s="174">
        <f t="shared" si="17"/>
        <v>2480.7999999999997</v>
      </c>
      <c r="AL58" s="174">
        <f t="shared" si="17"/>
        <v>2551.6799999999998</v>
      </c>
      <c r="AM58" s="174">
        <f t="shared" si="17"/>
        <v>2622.56</v>
      </c>
      <c r="AN58" s="174">
        <f t="shared" si="17"/>
        <v>2693.4399999999996</v>
      </c>
      <c r="AO58" s="174">
        <f t="shared" si="17"/>
        <v>2764.3199999999997</v>
      </c>
      <c r="AP58" s="174">
        <f t="shared" si="17"/>
        <v>2835.2</v>
      </c>
      <c r="AQ58" s="174">
        <f t="shared" si="17"/>
        <v>2906.08</v>
      </c>
      <c r="AR58" s="174">
        <f t="shared" si="17"/>
        <v>2976.96</v>
      </c>
      <c r="AS58" s="174">
        <f t="shared" si="18"/>
        <v>3047.8399999999997</v>
      </c>
      <c r="AT58" s="174">
        <f t="shared" si="18"/>
        <v>3118.72</v>
      </c>
      <c r="AU58" s="174">
        <f t="shared" si="18"/>
        <v>3189.6</v>
      </c>
      <c r="AV58" s="174">
        <f t="shared" si="18"/>
        <v>3260.4799999999996</v>
      </c>
      <c r="AW58" s="174">
        <f t="shared" si="18"/>
        <v>3331.3599999999997</v>
      </c>
      <c r="AX58" s="174">
        <f t="shared" si="18"/>
        <v>3402.24</v>
      </c>
      <c r="AY58" s="174">
        <f t="shared" si="18"/>
        <v>3473.12</v>
      </c>
      <c r="AZ58" s="178">
        <f t="shared" si="18"/>
        <v>3544</v>
      </c>
    </row>
    <row r="59" spans="1:52" x14ac:dyDescent="0.2">
      <c r="A59" s="231">
        <v>550</v>
      </c>
      <c r="B59" s="231">
        <v>4</v>
      </c>
      <c r="C59" s="231">
        <v>1.27</v>
      </c>
      <c r="D59" s="282">
        <v>77.040000000000006</v>
      </c>
      <c r="E59" s="270"/>
      <c r="F59" s="177">
        <f t="shared" si="14"/>
        <v>308.16000000000003</v>
      </c>
      <c r="G59" s="174">
        <f t="shared" si="16"/>
        <v>385.20000000000005</v>
      </c>
      <c r="H59" s="174">
        <f t="shared" si="16"/>
        <v>462.24</v>
      </c>
      <c r="I59" s="174">
        <f t="shared" si="16"/>
        <v>539.28000000000009</v>
      </c>
      <c r="J59" s="174">
        <f t="shared" si="16"/>
        <v>616.32000000000005</v>
      </c>
      <c r="K59" s="174">
        <f t="shared" si="16"/>
        <v>693.36</v>
      </c>
      <c r="L59" s="174">
        <f t="shared" si="16"/>
        <v>770.40000000000009</v>
      </c>
      <c r="M59" s="174">
        <f t="shared" si="16"/>
        <v>847.44</v>
      </c>
      <c r="N59" s="174">
        <f t="shared" si="16"/>
        <v>924.48</v>
      </c>
      <c r="O59" s="174">
        <f t="shared" si="16"/>
        <v>1001.5200000000001</v>
      </c>
      <c r="P59" s="174">
        <f t="shared" si="16"/>
        <v>1078.5600000000002</v>
      </c>
      <c r="Q59" s="174">
        <f t="shared" si="16"/>
        <v>1155.6000000000001</v>
      </c>
      <c r="R59" s="174">
        <f t="shared" si="16"/>
        <v>1232.6400000000001</v>
      </c>
      <c r="S59" s="174">
        <f t="shared" si="16"/>
        <v>1309.68</v>
      </c>
      <c r="T59" s="174">
        <f t="shared" si="16"/>
        <v>1386.72</v>
      </c>
      <c r="U59" s="174">
        <f t="shared" si="16"/>
        <v>1463.7600000000002</v>
      </c>
      <c r="V59" s="174">
        <f t="shared" si="16"/>
        <v>1540.8000000000002</v>
      </c>
      <c r="W59" s="174">
        <f t="shared" si="16"/>
        <v>1617.8400000000001</v>
      </c>
      <c r="X59" s="174">
        <f t="shared" si="16"/>
        <v>1694.88</v>
      </c>
      <c r="Y59" s="174">
        <f t="shared" si="16"/>
        <v>1771.92</v>
      </c>
      <c r="Z59" s="174">
        <f t="shared" si="16"/>
        <v>1848.96</v>
      </c>
      <c r="AA59" s="174">
        <f t="shared" si="16"/>
        <v>1926.0000000000002</v>
      </c>
      <c r="AB59" s="174">
        <f t="shared" si="16"/>
        <v>2003.0400000000002</v>
      </c>
      <c r="AC59" s="174">
        <f t="shared" si="16"/>
        <v>2080.0800000000004</v>
      </c>
      <c r="AD59" s="174">
        <f t="shared" si="16"/>
        <v>2157.1200000000003</v>
      </c>
      <c r="AE59" s="174">
        <f t="shared" si="16"/>
        <v>2234.1600000000003</v>
      </c>
      <c r="AF59" s="174">
        <f t="shared" si="16"/>
        <v>2311.2000000000003</v>
      </c>
      <c r="AG59" s="174">
        <f t="shared" si="17"/>
        <v>2388.2400000000002</v>
      </c>
      <c r="AH59" s="174">
        <f t="shared" si="17"/>
        <v>2465.2800000000002</v>
      </c>
      <c r="AI59" s="174">
        <f t="shared" si="17"/>
        <v>2542.3200000000002</v>
      </c>
      <c r="AJ59" s="174">
        <f t="shared" si="17"/>
        <v>2619.36</v>
      </c>
      <c r="AK59" s="174">
        <f t="shared" si="17"/>
        <v>2696.4</v>
      </c>
      <c r="AL59" s="174">
        <f t="shared" si="17"/>
        <v>2773.44</v>
      </c>
      <c r="AM59" s="174">
        <f t="shared" si="17"/>
        <v>2850.48</v>
      </c>
      <c r="AN59" s="174">
        <f t="shared" si="17"/>
        <v>2927.5200000000004</v>
      </c>
      <c r="AO59" s="174">
        <f t="shared" si="17"/>
        <v>3004.5600000000004</v>
      </c>
      <c r="AP59" s="174">
        <f t="shared" si="17"/>
        <v>3081.6000000000004</v>
      </c>
      <c r="AQ59" s="174">
        <f t="shared" si="17"/>
        <v>3158.6400000000003</v>
      </c>
      <c r="AR59" s="174">
        <f t="shared" si="17"/>
        <v>3235.6800000000003</v>
      </c>
      <c r="AS59" s="174">
        <f t="shared" si="18"/>
        <v>3312.7200000000003</v>
      </c>
      <c r="AT59" s="174">
        <f t="shared" si="18"/>
        <v>3389.76</v>
      </c>
      <c r="AU59" s="174">
        <f t="shared" si="18"/>
        <v>3466.8</v>
      </c>
      <c r="AV59" s="174">
        <f t="shared" si="18"/>
        <v>3543.84</v>
      </c>
      <c r="AW59" s="174">
        <f t="shared" si="18"/>
        <v>3620.88</v>
      </c>
      <c r="AX59" s="174">
        <f t="shared" si="18"/>
        <v>3697.92</v>
      </c>
      <c r="AY59" s="174">
        <f t="shared" si="18"/>
        <v>3774.9600000000005</v>
      </c>
      <c r="AZ59" s="178">
        <f t="shared" si="18"/>
        <v>3852.0000000000005</v>
      </c>
    </row>
    <row r="60" spans="1:52" x14ac:dyDescent="0.2">
      <c r="A60" s="231">
        <v>600</v>
      </c>
      <c r="B60" s="231">
        <v>4</v>
      </c>
      <c r="C60" s="231">
        <v>1.28</v>
      </c>
      <c r="D60" s="282">
        <v>83.12</v>
      </c>
      <c r="E60" s="270"/>
      <c r="F60" s="177">
        <f t="shared" si="14"/>
        <v>332.48</v>
      </c>
      <c r="G60" s="174">
        <f t="shared" si="16"/>
        <v>415.6</v>
      </c>
      <c r="H60" s="174">
        <f t="shared" si="16"/>
        <v>498.72</v>
      </c>
      <c r="I60" s="174">
        <f t="shared" si="16"/>
        <v>581.84</v>
      </c>
      <c r="J60" s="174">
        <f t="shared" si="16"/>
        <v>664.96</v>
      </c>
      <c r="K60" s="174">
        <f t="shared" si="16"/>
        <v>748.08</v>
      </c>
      <c r="L60" s="174">
        <f t="shared" si="16"/>
        <v>831.2</v>
      </c>
      <c r="M60" s="174">
        <f t="shared" si="16"/>
        <v>914.32</v>
      </c>
      <c r="N60" s="174">
        <f t="shared" si="16"/>
        <v>997.44</v>
      </c>
      <c r="O60" s="174">
        <f t="shared" si="16"/>
        <v>1080.56</v>
      </c>
      <c r="P60" s="174">
        <f t="shared" si="16"/>
        <v>1163.68</v>
      </c>
      <c r="Q60" s="174">
        <f t="shared" si="16"/>
        <v>1246.8000000000002</v>
      </c>
      <c r="R60" s="174">
        <f t="shared" si="16"/>
        <v>1329.92</v>
      </c>
      <c r="S60" s="174">
        <f t="shared" si="16"/>
        <v>1413.04</v>
      </c>
      <c r="T60" s="174">
        <f t="shared" si="16"/>
        <v>1496.16</v>
      </c>
      <c r="U60" s="174">
        <f t="shared" si="16"/>
        <v>1579.2800000000002</v>
      </c>
      <c r="V60" s="174">
        <f t="shared" si="16"/>
        <v>1662.4</v>
      </c>
      <c r="W60" s="174">
        <f t="shared" si="16"/>
        <v>1745.52</v>
      </c>
      <c r="X60" s="174">
        <f t="shared" si="16"/>
        <v>1828.64</v>
      </c>
      <c r="Y60" s="174">
        <f t="shared" si="16"/>
        <v>1911.7600000000002</v>
      </c>
      <c r="Z60" s="174">
        <f t="shared" si="16"/>
        <v>1994.88</v>
      </c>
      <c r="AA60" s="174">
        <f t="shared" si="16"/>
        <v>2078</v>
      </c>
      <c r="AB60" s="174">
        <f t="shared" si="16"/>
        <v>2161.12</v>
      </c>
      <c r="AC60" s="174">
        <f t="shared" si="16"/>
        <v>2244.2400000000002</v>
      </c>
      <c r="AD60" s="174">
        <f t="shared" si="16"/>
        <v>2327.36</v>
      </c>
      <c r="AE60" s="174">
        <f t="shared" si="16"/>
        <v>2410.48</v>
      </c>
      <c r="AF60" s="174">
        <f t="shared" si="16"/>
        <v>2493.6000000000004</v>
      </c>
      <c r="AG60" s="174">
        <f t="shared" si="17"/>
        <v>2576.7200000000003</v>
      </c>
      <c r="AH60" s="174">
        <f t="shared" si="17"/>
        <v>2659.84</v>
      </c>
      <c r="AI60" s="174">
        <f t="shared" si="17"/>
        <v>2742.96</v>
      </c>
      <c r="AJ60" s="174">
        <f t="shared" si="17"/>
        <v>2826.08</v>
      </c>
      <c r="AK60" s="174">
        <f t="shared" si="17"/>
        <v>2909.2000000000003</v>
      </c>
      <c r="AL60" s="174">
        <f t="shared" si="17"/>
        <v>2992.32</v>
      </c>
      <c r="AM60" s="174">
        <f t="shared" si="17"/>
        <v>3075.44</v>
      </c>
      <c r="AN60" s="174">
        <f t="shared" si="17"/>
        <v>3158.5600000000004</v>
      </c>
      <c r="AO60" s="174">
        <f t="shared" si="17"/>
        <v>3241.6800000000003</v>
      </c>
      <c r="AP60" s="174">
        <f t="shared" si="17"/>
        <v>3324.8</v>
      </c>
      <c r="AQ60" s="174">
        <f t="shared" si="17"/>
        <v>3407.92</v>
      </c>
      <c r="AR60" s="174">
        <f t="shared" si="17"/>
        <v>3491.04</v>
      </c>
      <c r="AS60" s="174">
        <f t="shared" si="18"/>
        <v>3574.1600000000003</v>
      </c>
      <c r="AT60" s="174">
        <f t="shared" si="18"/>
        <v>3657.28</v>
      </c>
      <c r="AU60" s="174">
        <f t="shared" si="18"/>
        <v>3740.4</v>
      </c>
      <c r="AV60" s="174">
        <f t="shared" si="18"/>
        <v>3823.5200000000004</v>
      </c>
      <c r="AW60" s="174">
        <f t="shared" si="18"/>
        <v>3906.6400000000003</v>
      </c>
      <c r="AX60" s="174">
        <f t="shared" si="18"/>
        <v>3989.76</v>
      </c>
      <c r="AY60" s="174">
        <f t="shared" si="18"/>
        <v>4072.88</v>
      </c>
      <c r="AZ60" s="178">
        <f t="shared" si="18"/>
        <v>4156</v>
      </c>
    </row>
    <row r="61" spans="1:52" x14ac:dyDescent="0.2">
      <c r="A61" s="231">
        <v>650</v>
      </c>
      <c r="B61" s="231">
        <v>4</v>
      </c>
      <c r="C61" s="231">
        <v>1.29</v>
      </c>
      <c r="D61" s="282">
        <v>89.16</v>
      </c>
      <c r="E61" s="270"/>
      <c r="F61" s="177">
        <f t="shared" si="14"/>
        <v>356.64</v>
      </c>
      <c r="G61" s="174">
        <f t="shared" si="16"/>
        <v>445.79999999999995</v>
      </c>
      <c r="H61" s="174">
        <f t="shared" si="16"/>
        <v>534.96</v>
      </c>
      <c r="I61" s="174">
        <f t="shared" si="16"/>
        <v>624.12</v>
      </c>
      <c r="J61" s="174">
        <f t="shared" si="16"/>
        <v>713.28</v>
      </c>
      <c r="K61" s="174">
        <f t="shared" si="16"/>
        <v>802.43999999999994</v>
      </c>
      <c r="L61" s="174">
        <f t="shared" si="16"/>
        <v>891.59999999999991</v>
      </c>
      <c r="M61" s="174">
        <f t="shared" si="16"/>
        <v>980.76</v>
      </c>
      <c r="N61" s="174">
        <f t="shared" si="16"/>
        <v>1069.92</v>
      </c>
      <c r="O61" s="174">
        <f t="shared" si="16"/>
        <v>1159.08</v>
      </c>
      <c r="P61" s="174">
        <f t="shared" si="16"/>
        <v>1248.24</v>
      </c>
      <c r="Q61" s="174">
        <f t="shared" si="16"/>
        <v>1337.3999999999999</v>
      </c>
      <c r="R61" s="174">
        <f t="shared" si="16"/>
        <v>1426.56</v>
      </c>
      <c r="S61" s="174">
        <f t="shared" si="16"/>
        <v>1515.72</v>
      </c>
      <c r="T61" s="174">
        <f t="shared" si="16"/>
        <v>1604.8799999999999</v>
      </c>
      <c r="U61" s="174">
        <f t="shared" si="16"/>
        <v>1694.04</v>
      </c>
      <c r="V61" s="174">
        <f t="shared" si="16"/>
        <v>1783.1999999999998</v>
      </c>
      <c r="W61" s="174">
        <f t="shared" si="16"/>
        <v>1872.36</v>
      </c>
      <c r="X61" s="174">
        <f t="shared" si="16"/>
        <v>1961.52</v>
      </c>
      <c r="Y61" s="174">
        <f t="shared" si="16"/>
        <v>2050.6799999999998</v>
      </c>
      <c r="Z61" s="174">
        <f t="shared" si="16"/>
        <v>2139.84</v>
      </c>
      <c r="AA61" s="174">
        <f t="shared" si="16"/>
        <v>2229</v>
      </c>
      <c r="AB61" s="174">
        <f t="shared" si="16"/>
        <v>2318.16</v>
      </c>
      <c r="AC61" s="174">
        <f t="shared" si="16"/>
        <v>2407.3199999999997</v>
      </c>
      <c r="AD61" s="174">
        <f t="shared" si="16"/>
        <v>2496.48</v>
      </c>
      <c r="AE61" s="174">
        <f t="shared" si="16"/>
        <v>2585.64</v>
      </c>
      <c r="AF61" s="174">
        <f t="shared" si="16"/>
        <v>2674.7999999999997</v>
      </c>
      <c r="AG61" s="174">
        <f t="shared" si="17"/>
        <v>2763.96</v>
      </c>
      <c r="AH61" s="174">
        <f t="shared" si="17"/>
        <v>2853.12</v>
      </c>
      <c r="AI61" s="174">
        <f t="shared" si="17"/>
        <v>2942.2799999999997</v>
      </c>
      <c r="AJ61" s="174">
        <f t="shared" si="17"/>
        <v>3031.44</v>
      </c>
      <c r="AK61" s="174">
        <f t="shared" si="17"/>
        <v>3120.6</v>
      </c>
      <c r="AL61" s="174">
        <f t="shared" si="17"/>
        <v>3209.7599999999998</v>
      </c>
      <c r="AM61" s="174">
        <f t="shared" si="17"/>
        <v>3298.92</v>
      </c>
      <c r="AN61" s="174">
        <f t="shared" si="17"/>
        <v>3388.08</v>
      </c>
      <c r="AO61" s="174">
        <f t="shared" si="17"/>
        <v>3477.24</v>
      </c>
      <c r="AP61" s="174">
        <f t="shared" si="17"/>
        <v>3566.3999999999996</v>
      </c>
      <c r="AQ61" s="174">
        <f t="shared" si="17"/>
        <v>3655.56</v>
      </c>
      <c r="AR61" s="174">
        <f t="shared" si="17"/>
        <v>3744.72</v>
      </c>
      <c r="AS61" s="174">
        <f t="shared" si="18"/>
        <v>3833.8799999999997</v>
      </c>
      <c r="AT61" s="174">
        <f t="shared" si="18"/>
        <v>3923.04</v>
      </c>
      <c r="AU61" s="174">
        <f t="shared" si="18"/>
        <v>4012.2</v>
      </c>
      <c r="AV61" s="174">
        <f t="shared" si="18"/>
        <v>4101.3599999999997</v>
      </c>
      <c r="AW61" s="174">
        <f t="shared" si="18"/>
        <v>4190.5199999999995</v>
      </c>
      <c r="AX61" s="174">
        <f t="shared" si="18"/>
        <v>4279.68</v>
      </c>
      <c r="AY61" s="174">
        <f t="shared" si="18"/>
        <v>4368.84</v>
      </c>
      <c r="AZ61" s="178">
        <f t="shared" si="18"/>
        <v>4458</v>
      </c>
    </row>
    <row r="62" spans="1:52" x14ac:dyDescent="0.2">
      <c r="A62" s="231">
        <v>750</v>
      </c>
      <c r="B62" s="231">
        <v>4</v>
      </c>
      <c r="C62" s="231">
        <v>1.3</v>
      </c>
      <c r="D62" s="282">
        <v>101.16</v>
      </c>
      <c r="E62" s="270"/>
      <c r="F62" s="177">
        <f t="shared" si="14"/>
        <v>404.64</v>
      </c>
      <c r="G62" s="174">
        <f t="shared" si="16"/>
        <v>505.79999999999995</v>
      </c>
      <c r="H62" s="174">
        <f t="shared" si="16"/>
        <v>606.96</v>
      </c>
      <c r="I62" s="174">
        <f t="shared" si="16"/>
        <v>708.12</v>
      </c>
      <c r="J62" s="174">
        <f t="shared" si="16"/>
        <v>809.28</v>
      </c>
      <c r="K62" s="174">
        <f t="shared" si="16"/>
        <v>910.43999999999994</v>
      </c>
      <c r="L62" s="174">
        <f t="shared" si="16"/>
        <v>1011.5999999999999</v>
      </c>
      <c r="M62" s="174">
        <f t="shared" si="16"/>
        <v>1112.76</v>
      </c>
      <c r="N62" s="174">
        <f t="shared" si="16"/>
        <v>1213.92</v>
      </c>
      <c r="O62" s="174">
        <f t="shared" si="16"/>
        <v>1315.08</v>
      </c>
      <c r="P62" s="174">
        <f t="shared" si="16"/>
        <v>1416.24</v>
      </c>
      <c r="Q62" s="174">
        <f t="shared" si="16"/>
        <v>1517.3999999999999</v>
      </c>
      <c r="R62" s="174">
        <f t="shared" si="16"/>
        <v>1618.56</v>
      </c>
      <c r="S62" s="174">
        <f t="shared" si="16"/>
        <v>1719.72</v>
      </c>
      <c r="T62" s="174">
        <f t="shared" si="16"/>
        <v>1820.8799999999999</v>
      </c>
      <c r="U62" s="174">
        <f t="shared" si="16"/>
        <v>1922.04</v>
      </c>
      <c r="V62" s="174">
        <f t="shared" si="16"/>
        <v>2023.1999999999998</v>
      </c>
      <c r="W62" s="174">
        <f t="shared" si="16"/>
        <v>2124.36</v>
      </c>
      <c r="X62" s="174">
        <f t="shared" si="16"/>
        <v>2225.52</v>
      </c>
      <c r="Y62" s="174">
        <f t="shared" si="16"/>
        <v>2326.6799999999998</v>
      </c>
      <c r="Z62" s="174">
        <f t="shared" si="16"/>
        <v>2427.84</v>
      </c>
      <c r="AA62" s="174">
        <f t="shared" si="16"/>
        <v>2529</v>
      </c>
      <c r="AB62" s="174">
        <f t="shared" si="16"/>
        <v>2630.16</v>
      </c>
      <c r="AC62" s="174">
        <f t="shared" si="16"/>
        <v>2731.3199999999997</v>
      </c>
      <c r="AD62" s="174">
        <f t="shared" si="16"/>
        <v>2832.48</v>
      </c>
      <c r="AE62" s="174">
        <f t="shared" si="16"/>
        <v>2933.64</v>
      </c>
      <c r="AF62" s="174">
        <f t="shared" si="16"/>
        <v>3034.7999999999997</v>
      </c>
      <c r="AG62" s="174">
        <f t="shared" si="17"/>
        <v>3135.96</v>
      </c>
      <c r="AH62" s="174">
        <f t="shared" si="17"/>
        <v>3237.12</v>
      </c>
      <c r="AI62" s="174">
        <f t="shared" si="17"/>
        <v>3338.2799999999997</v>
      </c>
      <c r="AJ62" s="174">
        <f t="shared" si="17"/>
        <v>3439.44</v>
      </c>
      <c r="AK62" s="174">
        <f t="shared" si="17"/>
        <v>3540.6</v>
      </c>
      <c r="AL62" s="174">
        <f t="shared" si="17"/>
        <v>3641.7599999999998</v>
      </c>
      <c r="AM62" s="174">
        <f t="shared" si="17"/>
        <v>3742.92</v>
      </c>
      <c r="AN62" s="174">
        <f t="shared" si="17"/>
        <v>3844.08</v>
      </c>
      <c r="AO62" s="174">
        <f t="shared" si="17"/>
        <v>3945.24</v>
      </c>
      <c r="AP62" s="174">
        <f t="shared" si="17"/>
        <v>4046.3999999999996</v>
      </c>
      <c r="AQ62" s="174">
        <f t="shared" si="17"/>
        <v>4147.5599999999995</v>
      </c>
      <c r="AR62" s="174">
        <f t="shared" si="17"/>
        <v>4248.72</v>
      </c>
      <c r="AS62" s="174">
        <f t="shared" si="18"/>
        <v>4349.88</v>
      </c>
      <c r="AT62" s="174">
        <f t="shared" si="18"/>
        <v>4451.04</v>
      </c>
      <c r="AU62" s="174">
        <f t="shared" si="18"/>
        <v>4552.2</v>
      </c>
      <c r="AV62" s="174">
        <f t="shared" si="18"/>
        <v>4653.3599999999997</v>
      </c>
      <c r="AW62" s="174">
        <f t="shared" si="18"/>
        <v>4754.5199999999995</v>
      </c>
      <c r="AX62" s="174">
        <f t="shared" si="18"/>
        <v>4855.68</v>
      </c>
      <c r="AY62" s="174">
        <f t="shared" si="18"/>
        <v>4956.84</v>
      </c>
      <c r="AZ62" s="178">
        <f t="shared" si="18"/>
        <v>5058</v>
      </c>
    </row>
    <row r="63" spans="1:52" x14ac:dyDescent="0.2">
      <c r="A63" s="231">
        <v>800</v>
      </c>
      <c r="B63" s="231">
        <v>4</v>
      </c>
      <c r="C63" s="231">
        <v>1.3</v>
      </c>
      <c r="D63" s="282">
        <v>107.07</v>
      </c>
      <c r="E63" s="270"/>
      <c r="F63" s="177">
        <f t="shared" si="14"/>
        <v>428.28</v>
      </c>
      <c r="G63" s="174">
        <f t="shared" si="16"/>
        <v>535.34999999999991</v>
      </c>
      <c r="H63" s="174">
        <f t="shared" si="16"/>
        <v>642.41999999999996</v>
      </c>
      <c r="I63" s="174">
        <f t="shared" si="16"/>
        <v>749.49</v>
      </c>
      <c r="J63" s="174">
        <f t="shared" si="16"/>
        <v>856.56</v>
      </c>
      <c r="K63" s="174">
        <f t="shared" si="16"/>
        <v>963.62999999999988</v>
      </c>
      <c r="L63" s="174">
        <f t="shared" si="16"/>
        <v>1070.6999999999998</v>
      </c>
      <c r="M63" s="174">
        <f t="shared" si="16"/>
        <v>1177.77</v>
      </c>
      <c r="N63" s="174">
        <f t="shared" si="16"/>
        <v>1284.8399999999999</v>
      </c>
      <c r="O63" s="174">
        <f t="shared" si="16"/>
        <v>1391.9099999999999</v>
      </c>
      <c r="P63" s="174">
        <f t="shared" si="16"/>
        <v>1498.98</v>
      </c>
      <c r="Q63" s="174">
        <f t="shared" si="16"/>
        <v>1606.05</v>
      </c>
      <c r="R63" s="174">
        <f t="shared" si="16"/>
        <v>1713.12</v>
      </c>
      <c r="S63" s="174">
        <f t="shared" si="16"/>
        <v>1820.1899999999998</v>
      </c>
      <c r="T63" s="174">
        <f t="shared" si="16"/>
        <v>1927.2599999999998</v>
      </c>
      <c r="U63" s="174">
        <f t="shared" si="16"/>
        <v>2034.33</v>
      </c>
      <c r="V63" s="174">
        <f t="shared" si="16"/>
        <v>2141.3999999999996</v>
      </c>
      <c r="W63" s="174">
        <f t="shared" si="16"/>
        <v>2248.4699999999998</v>
      </c>
      <c r="X63" s="174">
        <f t="shared" si="16"/>
        <v>2355.54</v>
      </c>
      <c r="Y63" s="174">
        <f t="shared" si="16"/>
        <v>2462.6099999999997</v>
      </c>
      <c r="Z63" s="174">
        <f t="shared" si="16"/>
        <v>2569.6799999999998</v>
      </c>
      <c r="AA63" s="174">
        <f t="shared" si="16"/>
        <v>2676.75</v>
      </c>
      <c r="AB63" s="174">
        <f t="shared" ref="AB63:AF63" si="19">(($D$6/50)^$C63)*(AB$11*$D63)</f>
        <v>2783.8199999999997</v>
      </c>
      <c r="AC63" s="174">
        <f t="shared" si="19"/>
        <v>2890.89</v>
      </c>
      <c r="AD63" s="174">
        <f t="shared" si="19"/>
        <v>2997.96</v>
      </c>
      <c r="AE63" s="174">
        <f t="shared" si="19"/>
        <v>3105.0299999999997</v>
      </c>
      <c r="AF63" s="174">
        <f t="shared" si="19"/>
        <v>3212.1</v>
      </c>
      <c r="AG63" s="174">
        <f t="shared" si="17"/>
        <v>3319.1699999999996</v>
      </c>
      <c r="AH63" s="174">
        <f t="shared" si="17"/>
        <v>3426.24</v>
      </c>
      <c r="AI63" s="174">
        <f t="shared" si="17"/>
        <v>3533.31</v>
      </c>
      <c r="AJ63" s="174">
        <f t="shared" si="17"/>
        <v>3640.3799999999997</v>
      </c>
      <c r="AK63" s="174">
        <f t="shared" si="17"/>
        <v>3747.45</v>
      </c>
      <c r="AL63" s="174">
        <f t="shared" si="17"/>
        <v>3854.5199999999995</v>
      </c>
      <c r="AM63" s="174">
        <f t="shared" si="17"/>
        <v>3961.5899999999997</v>
      </c>
      <c r="AN63" s="174">
        <f t="shared" si="17"/>
        <v>4068.66</v>
      </c>
      <c r="AO63" s="174">
        <f t="shared" si="17"/>
        <v>4175.7299999999996</v>
      </c>
      <c r="AP63" s="174">
        <f t="shared" si="17"/>
        <v>4282.7999999999993</v>
      </c>
      <c r="AQ63" s="174">
        <f t="shared" si="17"/>
        <v>4389.87</v>
      </c>
      <c r="AR63" s="174">
        <f t="shared" si="17"/>
        <v>4496.9399999999996</v>
      </c>
      <c r="AS63" s="174">
        <f t="shared" si="18"/>
        <v>4604.0099999999993</v>
      </c>
      <c r="AT63" s="174">
        <f t="shared" si="18"/>
        <v>4711.08</v>
      </c>
      <c r="AU63" s="174">
        <f t="shared" si="18"/>
        <v>4818.1499999999996</v>
      </c>
      <c r="AV63" s="174">
        <f t="shared" si="18"/>
        <v>4925.2199999999993</v>
      </c>
      <c r="AW63" s="174">
        <f t="shared" si="18"/>
        <v>5032.29</v>
      </c>
      <c r="AX63" s="174">
        <f t="shared" si="18"/>
        <v>5139.3599999999997</v>
      </c>
      <c r="AY63" s="174">
        <f t="shared" si="18"/>
        <v>5246.4299999999994</v>
      </c>
      <c r="AZ63" s="178">
        <f t="shared" si="18"/>
        <v>5353.5</v>
      </c>
    </row>
    <row r="64" spans="1:52" x14ac:dyDescent="0.2">
      <c r="A64" s="231">
        <v>900</v>
      </c>
      <c r="B64" s="231">
        <v>4</v>
      </c>
      <c r="C64" s="231">
        <v>1.31</v>
      </c>
      <c r="D64" s="282">
        <v>118.92</v>
      </c>
      <c r="E64" s="270"/>
      <c r="F64" s="177">
        <f t="shared" si="14"/>
        <v>475.68</v>
      </c>
      <c r="G64" s="174">
        <f t="shared" ref="G64:AF73" si="20">(($D$6/50)^$C64)*(G$11*$D64)</f>
        <v>594.6</v>
      </c>
      <c r="H64" s="174">
        <f t="shared" si="20"/>
        <v>713.52</v>
      </c>
      <c r="I64" s="174">
        <f t="shared" si="20"/>
        <v>832.44</v>
      </c>
      <c r="J64" s="174">
        <f t="shared" si="20"/>
        <v>951.36</v>
      </c>
      <c r="K64" s="174">
        <f t="shared" si="20"/>
        <v>1070.28</v>
      </c>
      <c r="L64" s="174">
        <f t="shared" si="20"/>
        <v>1189.2</v>
      </c>
      <c r="M64" s="174">
        <f t="shared" si="20"/>
        <v>1308.1200000000001</v>
      </c>
      <c r="N64" s="174">
        <f t="shared" si="20"/>
        <v>1427.04</v>
      </c>
      <c r="O64" s="174">
        <f t="shared" si="20"/>
        <v>1545.96</v>
      </c>
      <c r="P64" s="174">
        <f t="shared" si="20"/>
        <v>1664.88</v>
      </c>
      <c r="Q64" s="174">
        <f t="shared" si="20"/>
        <v>1783.8</v>
      </c>
      <c r="R64" s="174">
        <f t="shared" si="20"/>
        <v>1902.72</v>
      </c>
      <c r="S64" s="174">
        <f t="shared" si="20"/>
        <v>2021.64</v>
      </c>
      <c r="T64" s="174">
        <f t="shared" si="20"/>
        <v>2140.56</v>
      </c>
      <c r="U64" s="174">
        <f t="shared" si="20"/>
        <v>2259.48</v>
      </c>
      <c r="V64" s="174">
        <f t="shared" si="20"/>
        <v>2378.4</v>
      </c>
      <c r="W64" s="174">
        <f t="shared" si="20"/>
        <v>2497.3200000000002</v>
      </c>
      <c r="X64" s="174">
        <f t="shared" si="20"/>
        <v>2616.2400000000002</v>
      </c>
      <c r="Y64" s="174">
        <f t="shared" si="20"/>
        <v>2735.16</v>
      </c>
      <c r="Z64" s="174">
        <f t="shared" si="20"/>
        <v>2854.08</v>
      </c>
      <c r="AA64" s="174">
        <f t="shared" si="20"/>
        <v>2973</v>
      </c>
      <c r="AB64" s="174">
        <f t="shared" si="20"/>
        <v>3091.92</v>
      </c>
      <c r="AC64" s="174">
        <f t="shared" si="20"/>
        <v>3210.84</v>
      </c>
      <c r="AD64" s="174">
        <f t="shared" si="20"/>
        <v>3329.76</v>
      </c>
      <c r="AE64" s="174">
        <f t="shared" si="20"/>
        <v>3448.68</v>
      </c>
      <c r="AF64" s="174">
        <f t="shared" si="20"/>
        <v>3567.6</v>
      </c>
      <c r="AG64" s="174">
        <f t="shared" si="17"/>
        <v>3686.52</v>
      </c>
      <c r="AH64" s="174">
        <f t="shared" si="17"/>
        <v>3805.44</v>
      </c>
      <c r="AI64" s="174">
        <f t="shared" si="17"/>
        <v>3924.36</v>
      </c>
      <c r="AJ64" s="174">
        <f t="shared" si="17"/>
        <v>4043.28</v>
      </c>
      <c r="AK64" s="174">
        <f t="shared" si="17"/>
        <v>4162.2</v>
      </c>
      <c r="AL64" s="174">
        <f t="shared" si="17"/>
        <v>4281.12</v>
      </c>
      <c r="AM64" s="174">
        <f t="shared" si="17"/>
        <v>4400.04</v>
      </c>
      <c r="AN64" s="174">
        <f t="shared" si="17"/>
        <v>4518.96</v>
      </c>
      <c r="AO64" s="174">
        <f t="shared" si="17"/>
        <v>4637.88</v>
      </c>
      <c r="AP64" s="174">
        <f t="shared" si="17"/>
        <v>4756.8</v>
      </c>
      <c r="AQ64" s="174">
        <f t="shared" si="17"/>
        <v>4875.72</v>
      </c>
      <c r="AR64" s="174">
        <f t="shared" si="17"/>
        <v>4994.6400000000003</v>
      </c>
      <c r="AS64" s="174">
        <f t="shared" si="18"/>
        <v>5113.5600000000004</v>
      </c>
      <c r="AT64" s="174">
        <f t="shared" si="18"/>
        <v>5232.4800000000005</v>
      </c>
      <c r="AU64" s="174">
        <f t="shared" si="18"/>
        <v>5351.4</v>
      </c>
      <c r="AV64" s="174">
        <f t="shared" si="18"/>
        <v>5470.32</v>
      </c>
      <c r="AW64" s="174">
        <f t="shared" si="18"/>
        <v>5589.24</v>
      </c>
      <c r="AX64" s="174">
        <f t="shared" si="18"/>
        <v>5708.16</v>
      </c>
      <c r="AY64" s="174">
        <f t="shared" si="18"/>
        <v>5827.08</v>
      </c>
      <c r="AZ64" s="178">
        <f t="shared" si="18"/>
        <v>5946</v>
      </c>
    </row>
    <row r="65" spans="1:52" x14ac:dyDescent="0.2">
      <c r="A65" s="231">
        <v>1000</v>
      </c>
      <c r="B65" s="231">
        <v>4</v>
      </c>
      <c r="C65" s="231">
        <v>1.32</v>
      </c>
      <c r="D65" s="282">
        <v>130.68</v>
      </c>
      <c r="E65" s="270"/>
      <c r="F65" s="177">
        <f t="shared" si="14"/>
        <v>522.72</v>
      </c>
      <c r="G65" s="174">
        <f t="shared" si="20"/>
        <v>653.40000000000009</v>
      </c>
      <c r="H65" s="174">
        <f t="shared" si="20"/>
        <v>784.08</v>
      </c>
      <c r="I65" s="174">
        <f t="shared" si="20"/>
        <v>914.76</v>
      </c>
      <c r="J65" s="174">
        <f t="shared" si="20"/>
        <v>1045.44</v>
      </c>
      <c r="K65" s="174">
        <f t="shared" si="20"/>
        <v>1176.1200000000001</v>
      </c>
      <c r="L65" s="174">
        <f t="shared" si="20"/>
        <v>1306.8000000000002</v>
      </c>
      <c r="M65" s="174">
        <f t="shared" si="20"/>
        <v>1437.48</v>
      </c>
      <c r="N65" s="174">
        <f t="shared" si="20"/>
        <v>1568.16</v>
      </c>
      <c r="O65" s="174">
        <f t="shared" si="20"/>
        <v>1698.8400000000001</v>
      </c>
      <c r="P65" s="174">
        <f t="shared" si="20"/>
        <v>1829.52</v>
      </c>
      <c r="Q65" s="174">
        <f t="shared" si="20"/>
        <v>1960.2</v>
      </c>
      <c r="R65" s="174">
        <f t="shared" si="20"/>
        <v>2090.88</v>
      </c>
      <c r="S65" s="174">
        <f t="shared" si="20"/>
        <v>2221.56</v>
      </c>
      <c r="T65" s="174">
        <f t="shared" si="20"/>
        <v>2352.2400000000002</v>
      </c>
      <c r="U65" s="174">
        <f t="shared" si="20"/>
        <v>2482.92</v>
      </c>
      <c r="V65" s="174">
        <f t="shared" si="20"/>
        <v>2613.6000000000004</v>
      </c>
      <c r="W65" s="174">
        <f t="shared" si="20"/>
        <v>2744.28</v>
      </c>
      <c r="X65" s="174">
        <f t="shared" si="20"/>
        <v>2874.96</v>
      </c>
      <c r="Y65" s="174">
        <f t="shared" si="20"/>
        <v>3005.6400000000003</v>
      </c>
      <c r="Z65" s="174">
        <f t="shared" si="20"/>
        <v>3136.32</v>
      </c>
      <c r="AA65" s="174">
        <f t="shared" si="20"/>
        <v>3267</v>
      </c>
      <c r="AB65" s="174">
        <f t="shared" si="20"/>
        <v>3397.6800000000003</v>
      </c>
      <c r="AC65" s="174">
        <f t="shared" si="20"/>
        <v>3528.36</v>
      </c>
      <c r="AD65" s="174">
        <f t="shared" si="20"/>
        <v>3659.04</v>
      </c>
      <c r="AE65" s="174">
        <f t="shared" si="20"/>
        <v>3789.7200000000003</v>
      </c>
      <c r="AF65" s="174">
        <f t="shared" si="20"/>
        <v>3920.4</v>
      </c>
      <c r="AG65" s="174">
        <f t="shared" si="17"/>
        <v>4051.0800000000004</v>
      </c>
      <c r="AH65" s="174">
        <f t="shared" si="17"/>
        <v>4181.76</v>
      </c>
      <c r="AI65" s="174">
        <f t="shared" si="17"/>
        <v>4312.4400000000005</v>
      </c>
      <c r="AJ65" s="174">
        <f t="shared" si="17"/>
        <v>4443.12</v>
      </c>
      <c r="AK65" s="174">
        <f t="shared" si="17"/>
        <v>4573.8</v>
      </c>
      <c r="AL65" s="174">
        <f t="shared" si="17"/>
        <v>4704.4800000000005</v>
      </c>
      <c r="AM65" s="174">
        <f t="shared" si="17"/>
        <v>4835.16</v>
      </c>
      <c r="AN65" s="174">
        <f t="shared" si="17"/>
        <v>4965.84</v>
      </c>
      <c r="AO65" s="174">
        <f t="shared" si="17"/>
        <v>5096.5200000000004</v>
      </c>
      <c r="AP65" s="174">
        <f t="shared" si="17"/>
        <v>5227.2000000000007</v>
      </c>
      <c r="AQ65" s="174">
        <f t="shared" si="17"/>
        <v>5357.88</v>
      </c>
      <c r="AR65" s="174">
        <f t="shared" si="17"/>
        <v>5488.56</v>
      </c>
      <c r="AS65" s="174">
        <f t="shared" si="18"/>
        <v>5619.2400000000007</v>
      </c>
      <c r="AT65" s="174">
        <f t="shared" si="18"/>
        <v>5749.92</v>
      </c>
      <c r="AU65" s="174">
        <f t="shared" si="18"/>
        <v>5880.6</v>
      </c>
      <c r="AV65" s="174">
        <f t="shared" si="18"/>
        <v>6011.2800000000007</v>
      </c>
      <c r="AW65" s="174">
        <f t="shared" si="18"/>
        <v>6141.96</v>
      </c>
      <c r="AX65" s="174">
        <f t="shared" si="18"/>
        <v>6272.64</v>
      </c>
      <c r="AY65" s="174">
        <f t="shared" si="18"/>
        <v>6403.3200000000006</v>
      </c>
      <c r="AZ65" s="178">
        <f t="shared" si="18"/>
        <v>6534</v>
      </c>
    </row>
    <row r="66" spans="1:52" x14ac:dyDescent="0.2">
      <c r="A66" s="231">
        <v>1100</v>
      </c>
      <c r="B66" s="231">
        <v>4</v>
      </c>
      <c r="C66" s="231">
        <v>1.33</v>
      </c>
      <c r="D66" s="282">
        <v>142.38</v>
      </c>
      <c r="E66" s="270"/>
      <c r="F66" s="177">
        <f t="shared" si="14"/>
        <v>569.52</v>
      </c>
      <c r="G66" s="174">
        <f t="shared" si="20"/>
        <v>711.9</v>
      </c>
      <c r="H66" s="174">
        <f t="shared" si="20"/>
        <v>854.28</v>
      </c>
      <c r="I66" s="174">
        <f t="shared" si="20"/>
        <v>996.66</v>
      </c>
      <c r="J66" s="174">
        <f t="shared" si="20"/>
        <v>1139.04</v>
      </c>
      <c r="K66" s="174">
        <f t="shared" si="20"/>
        <v>1281.42</v>
      </c>
      <c r="L66" s="174">
        <f t="shared" si="20"/>
        <v>1423.8</v>
      </c>
      <c r="M66" s="174">
        <f t="shared" si="20"/>
        <v>1566.1799999999998</v>
      </c>
      <c r="N66" s="174">
        <f t="shared" si="20"/>
        <v>1708.56</v>
      </c>
      <c r="O66" s="174">
        <f t="shared" si="20"/>
        <v>1850.94</v>
      </c>
      <c r="P66" s="174">
        <f t="shared" si="20"/>
        <v>1993.32</v>
      </c>
      <c r="Q66" s="174">
        <f t="shared" si="20"/>
        <v>2135.6999999999998</v>
      </c>
      <c r="R66" s="174">
        <f t="shared" si="20"/>
        <v>2278.08</v>
      </c>
      <c r="S66" s="174">
        <f t="shared" si="20"/>
        <v>2420.46</v>
      </c>
      <c r="T66" s="174">
        <f t="shared" si="20"/>
        <v>2562.84</v>
      </c>
      <c r="U66" s="174">
        <f t="shared" si="20"/>
        <v>2705.22</v>
      </c>
      <c r="V66" s="174">
        <f t="shared" si="20"/>
        <v>2847.6</v>
      </c>
      <c r="W66" s="174">
        <f t="shared" si="20"/>
        <v>2989.98</v>
      </c>
      <c r="X66" s="174">
        <f t="shared" si="20"/>
        <v>3132.3599999999997</v>
      </c>
      <c r="Y66" s="174">
        <f t="shared" si="20"/>
        <v>3274.74</v>
      </c>
      <c r="Z66" s="174">
        <f t="shared" si="20"/>
        <v>3417.12</v>
      </c>
      <c r="AA66" s="174">
        <f t="shared" si="20"/>
        <v>3559.5</v>
      </c>
      <c r="AB66" s="174">
        <f t="shared" si="20"/>
        <v>3701.88</v>
      </c>
      <c r="AC66" s="174">
        <f t="shared" si="20"/>
        <v>3844.2599999999998</v>
      </c>
      <c r="AD66" s="174">
        <f t="shared" si="20"/>
        <v>3986.64</v>
      </c>
      <c r="AE66" s="174">
        <f t="shared" si="20"/>
        <v>4129.0199999999995</v>
      </c>
      <c r="AF66" s="174">
        <f t="shared" si="20"/>
        <v>4271.3999999999996</v>
      </c>
      <c r="AG66" s="174">
        <f t="shared" si="17"/>
        <v>4413.78</v>
      </c>
      <c r="AH66" s="174">
        <f t="shared" si="17"/>
        <v>4556.16</v>
      </c>
      <c r="AI66" s="174">
        <f t="shared" si="17"/>
        <v>4698.54</v>
      </c>
      <c r="AJ66" s="174">
        <f t="shared" si="17"/>
        <v>4840.92</v>
      </c>
      <c r="AK66" s="174">
        <f t="shared" si="17"/>
        <v>4983.3</v>
      </c>
      <c r="AL66" s="174">
        <f t="shared" si="17"/>
        <v>5125.68</v>
      </c>
      <c r="AM66" s="174">
        <f t="shared" si="17"/>
        <v>5268.0599999999995</v>
      </c>
      <c r="AN66" s="174">
        <f t="shared" si="17"/>
        <v>5410.44</v>
      </c>
      <c r="AO66" s="174">
        <f t="shared" si="17"/>
        <v>5552.82</v>
      </c>
      <c r="AP66" s="174">
        <f t="shared" si="17"/>
        <v>5695.2</v>
      </c>
      <c r="AQ66" s="174">
        <f t="shared" si="17"/>
        <v>5837.58</v>
      </c>
      <c r="AR66" s="174">
        <f t="shared" si="17"/>
        <v>5979.96</v>
      </c>
      <c r="AS66" s="174">
        <f t="shared" si="18"/>
        <v>6122.34</v>
      </c>
      <c r="AT66" s="174">
        <f t="shared" si="18"/>
        <v>6264.7199999999993</v>
      </c>
      <c r="AU66" s="174">
        <f t="shared" si="18"/>
        <v>6407.0999999999995</v>
      </c>
      <c r="AV66" s="174">
        <f t="shared" si="18"/>
        <v>6549.48</v>
      </c>
      <c r="AW66" s="174">
        <f t="shared" si="18"/>
        <v>6691.86</v>
      </c>
      <c r="AX66" s="174">
        <f t="shared" si="18"/>
        <v>6834.24</v>
      </c>
      <c r="AY66" s="174">
        <f t="shared" si="18"/>
        <v>6976.62</v>
      </c>
      <c r="AZ66" s="178">
        <f t="shared" si="18"/>
        <v>7119</v>
      </c>
    </row>
    <row r="67" spans="1:52" x14ac:dyDescent="0.2">
      <c r="A67" s="231">
        <v>1200</v>
      </c>
      <c r="B67" s="231">
        <v>4</v>
      </c>
      <c r="C67" s="231">
        <v>1.34</v>
      </c>
      <c r="D67" s="282">
        <v>154.04</v>
      </c>
      <c r="E67" s="270"/>
      <c r="F67" s="177">
        <f t="shared" si="14"/>
        <v>616.16</v>
      </c>
      <c r="G67" s="174">
        <f t="shared" si="20"/>
        <v>770.19999999999993</v>
      </c>
      <c r="H67" s="174">
        <f t="shared" si="20"/>
        <v>924.24</v>
      </c>
      <c r="I67" s="174">
        <f t="shared" si="20"/>
        <v>1078.28</v>
      </c>
      <c r="J67" s="174">
        <f t="shared" si="20"/>
        <v>1232.32</v>
      </c>
      <c r="K67" s="174">
        <f t="shared" si="20"/>
        <v>1386.36</v>
      </c>
      <c r="L67" s="174">
        <f t="shared" si="20"/>
        <v>1540.3999999999999</v>
      </c>
      <c r="M67" s="174">
        <f t="shared" si="20"/>
        <v>1694.4399999999998</v>
      </c>
      <c r="N67" s="174">
        <f t="shared" si="20"/>
        <v>1848.48</v>
      </c>
      <c r="O67" s="174">
        <f t="shared" si="20"/>
        <v>2002.52</v>
      </c>
      <c r="P67" s="174">
        <f t="shared" si="20"/>
        <v>2156.56</v>
      </c>
      <c r="Q67" s="174">
        <f t="shared" si="20"/>
        <v>2310.6</v>
      </c>
      <c r="R67" s="174">
        <f t="shared" si="20"/>
        <v>2464.64</v>
      </c>
      <c r="S67" s="174">
        <f t="shared" si="20"/>
        <v>2618.6799999999998</v>
      </c>
      <c r="T67" s="174">
        <f t="shared" si="20"/>
        <v>2772.72</v>
      </c>
      <c r="U67" s="174">
        <f t="shared" si="20"/>
        <v>2926.7599999999998</v>
      </c>
      <c r="V67" s="174">
        <f t="shared" si="20"/>
        <v>3080.7999999999997</v>
      </c>
      <c r="W67" s="174">
        <f t="shared" si="20"/>
        <v>3234.8399999999997</v>
      </c>
      <c r="X67" s="174">
        <f t="shared" si="20"/>
        <v>3388.8799999999997</v>
      </c>
      <c r="Y67" s="174">
        <f t="shared" si="20"/>
        <v>3542.9199999999996</v>
      </c>
      <c r="Z67" s="174">
        <f t="shared" si="20"/>
        <v>3696.96</v>
      </c>
      <c r="AA67" s="174">
        <f t="shared" si="20"/>
        <v>3851</v>
      </c>
      <c r="AB67" s="174">
        <f t="shared" si="20"/>
        <v>4005.04</v>
      </c>
      <c r="AC67" s="174">
        <f t="shared" si="20"/>
        <v>4159.08</v>
      </c>
      <c r="AD67" s="174">
        <f t="shared" si="20"/>
        <v>4313.12</v>
      </c>
      <c r="AE67" s="174">
        <f t="shared" si="20"/>
        <v>4467.16</v>
      </c>
      <c r="AF67" s="174">
        <f t="shared" si="20"/>
        <v>4621.2</v>
      </c>
      <c r="AG67" s="174">
        <f t="shared" si="17"/>
        <v>4775.24</v>
      </c>
      <c r="AH67" s="174">
        <f t="shared" si="17"/>
        <v>4929.28</v>
      </c>
      <c r="AI67" s="174">
        <f t="shared" si="17"/>
        <v>5083.32</v>
      </c>
      <c r="AJ67" s="174">
        <f t="shared" si="17"/>
        <v>5237.3599999999997</v>
      </c>
      <c r="AK67" s="174">
        <f t="shared" si="17"/>
        <v>5391.4</v>
      </c>
      <c r="AL67" s="174">
        <f t="shared" si="17"/>
        <v>5545.44</v>
      </c>
      <c r="AM67" s="174">
        <f t="shared" si="17"/>
        <v>5699.48</v>
      </c>
      <c r="AN67" s="174">
        <f t="shared" si="17"/>
        <v>5853.5199999999995</v>
      </c>
      <c r="AO67" s="174">
        <f t="shared" si="17"/>
        <v>6007.5599999999995</v>
      </c>
      <c r="AP67" s="174">
        <f t="shared" si="17"/>
        <v>6161.5999999999995</v>
      </c>
      <c r="AQ67" s="174">
        <f t="shared" si="17"/>
        <v>6315.6399999999994</v>
      </c>
      <c r="AR67" s="174">
        <f t="shared" si="17"/>
        <v>6469.6799999999994</v>
      </c>
      <c r="AS67" s="174">
        <f t="shared" si="18"/>
        <v>6623.7199999999993</v>
      </c>
      <c r="AT67" s="174">
        <f t="shared" si="18"/>
        <v>6777.7599999999993</v>
      </c>
      <c r="AU67" s="174">
        <f t="shared" si="18"/>
        <v>6931.7999999999993</v>
      </c>
      <c r="AV67" s="174">
        <f t="shared" si="18"/>
        <v>7085.8399999999992</v>
      </c>
      <c r="AW67" s="174">
        <f t="shared" si="18"/>
        <v>7239.8799999999992</v>
      </c>
      <c r="AX67" s="174">
        <f t="shared" si="18"/>
        <v>7393.92</v>
      </c>
      <c r="AY67" s="174">
        <f t="shared" si="18"/>
        <v>7547.96</v>
      </c>
      <c r="AZ67" s="178">
        <f t="shared" si="18"/>
        <v>7702</v>
      </c>
    </row>
    <row r="68" spans="1:52" x14ac:dyDescent="0.2">
      <c r="A68" s="231">
        <v>1500</v>
      </c>
      <c r="B68" s="231">
        <v>4</v>
      </c>
      <c r="C68" s="231">
        <v>1.35</v>
      </c>
      <c r="D68" s="282">
        <v>188.96</v>
      </c>
      <c r="E68" s="270"/>
      <c r="F68" s="177">
        <f t="shared" si="14"/>
        <v>755.84</v>
      </c>
      <c r="G68" s="174">
        <f t="shared" si="20"/>
        <v>944.80000000000007</v>
      </c>
      <c r="H68" s="174">
        <f t="shared" si="20"/>
        <v>1133.76</v>
      </c>
      <c r="I68" s="174">
        <f t="shared" si="20"/>
        <v>1322.72</v>
      </c>
      <c r="J68" s="174">
        <f t="shared" si="20"/>
        <v>1511.68</v>
      </c>
      <c r="K68" s="174">
        <f t="shared" si="20"/>
        <v>1700.64</v>
      </c>
      <c r="L68" s="174">
        <f t="shared" si="20"/>
        <v>1889.6000000000001</v>
      </c>
      <c r="M68" s="174">
        <f t="shared" si="20"/>
        <v>2078.56</v>
      </c>
      <c r="N68" s="174">
        <f t="shared" si="20"/>
        <v>2267.52</v>
      </c>
      <c r="O68" s="174">
        <f t="shared" si="20"/>
        <v>2456.48</v>
      </c>
      <c r="P68" s="174">
        <f t="shared" si="20"/>
        <v>2645.44</v>
      </c>
      <c r="Q68" s="174">
        <f t="shared" si="20"/>
        <v>2834.4</v>
      </c>
      <c r="R68" s="174">
        <f t="shared" si="20"/>
        <v>3023.36</v>
      </c>
      <c r="S68" s="174">
        <f t="shared" si="20"/>
        <v>3212.32</v>
      </c>
      <c r="T68" s="174">
        <f t="shared" si="20"/>
        <v>3401.28</v>
      </c>
      <c r="U68" s="174">
        <f t="shared" si="20"/>
        <v>3590.2400000000002</v>
      </c>
      <c r="V68" s="174">
        <f t="shared" si="20"/>
        <v>3779.2000000000003</v>
      </c>
      <c r="W68" s="174">
        <f t="shared" si="20"/>
        <v>3968.1600000000003</v>
      </c>
      <c r="X68" s="174">
        <f t="shared" si="20"/>
        <v>4157.12</v>
      </c>
      <c r="Y68" s="174">
        <f t="shared" si="20"/>
        <v>4346.08</v>
      </c>
      <c r="Z68" s="174">
        <f t="shared" si="20"/>
        <v>4535.04</v>
      </c>
      <c r="AA68" s="174">
        <f t="shared" si="20"/>
        <v>4724</v>
      </c>
      <c r="AB68" s="174">
        <f t="shared" si="20"/>
        <v>4912.96</v>
      </c>
      <c r="AC68" s="174">
        <f t="shared" si="20"/>
        <v>5101.92</v>
      </c>
      <c r="AD68" s="174">
        <f t="shared" si="20"/>
        <v>5290.88</v>
      </c>
      <c r="AE68" s="174">
        <f t="shared" si="20"/>
        <v>5479.84</v>
      </c>
      <c r="AF68" s="174">
        <f t="shared" si="20"/>
        <v>5668.8</v>
      </c>
      <c r="AG68" s="174">
        <f t="shared" si="17"/>
        <v>5857.76</v>
      </c>
      <c r="AH68" s="174">
        <f t="shared" si="17"/>
        <v>6046.72</v>
      </c>
      <c r="AI68" s="174">
        <f t="shared" si="17"/>
        <v>6235.68</v>
      </c>
      <c r="AJ68" s="174">
        <f t="shared" si="17"/>
        <v>6424.64</v>
      </c>
      <c r="AK68" s="174">
        <f t="shared" si="17"/>
        <v>6613.6</v>
      </c>
      <c r="AL68" s="174">
        <f t="shared" si="17"/>
        <v>6802.56</v>
      </c>
      <c r="AM68" s="174">
        <f t="shared" si="17"/>
        <v>6991.52</v>
      </c>
      <c r="AN68" s="174">
        <f t="shared" si="17"/>
        <v>7180.4800000000005</v>
      </c>
      <c r="AO68" s="174">
        <f t="shared" si="17"/>
        <v>7369.4400000000005</v>
      </c>
      <c r="AP68" s="174">
        <f t="shared" si="17"/>
        <v>7558.4000000000005</v>
      </c>
      <c r="AQ68" s="174">
        <f t="shared" si="17"/>
        <v>7747.3600000000006</v>
      </c>
      <c r="AR68" s="174">
        <f t="shared" si="17"/>
        <v>7936.3200000000006</v>
      </c>
      <c r="AS68" s="174">
        <f t="shared" si="18"/>
        <v>8125.2800000000007</v>
      </c>
      <c r="AT68" s="174">
        <f t="shared" si="18"/>
        <v>8314.24</v>
      </c>
      <c r="AU68" s="174">
        <f t="shared" si="18"/>
        <v>8503.2000000000007</v>
      </c>
      <c r="AV68" s="174">
        <f t="shared" si="18"/>
        <v>8692.16</v>
      </c>
      <c r="AW68" s="174">
        <f t="shared" si="18"/>
        <v>8881.1200000000008</v>
      </c>
      <c r="AX68" s="174">
        <f t="shared" si="18"/>
        <v>9070.08</v>
      </c>
      <c r="AY68" s="174">
        <f t="shared" si="18"/>
        <v>9259.0400000000009</v>
      </c>
      <c r="AZ68" s="178">
        <f t="shared" si="18"/>
        <v>9448</v>
      </c>
    </row>
    <row r="69" spans="1:52" x14ac:dyDescent="0.2">
      <c r="A69" s="231">
        <v>1800</v>
      </c>
      <c r="B69" s="231">
        <v>4</v>
      </c>
      <c r="C69" s="231">
        <v>1.35</v>
      </c>
      <c r="D69" s="282">
        <v>223.928</v>
      </c>
      <c r="E69" s="270"/>
      <c r="F69" s="177">
        <f t="shared" si="14"/>
        <v>895.71199999999999</v>
      </c>
      <c r="G69" s="174">
        <f t="shared" si="20"/>
        <v>1119.6399999999999</v>
      </c>
      <c r="H69" s="174">
        <f t="shared" si="20"/>
        <v>1343.568</v>
      </c>
      <c r="I69" s="174">
        <f t="shared" si="20"/>
        <v>1567.4960000000001</v>
      </c>
      <c r="J69" s="174">
        <f t="shared" si="20"/>
        <v>1791.424</v>
      </c>
      <c r="K69" s="174">
        <f t="shared" si="20"/>
        <v>2015.3519999999999</v>
      </c>
      <c r="L69" s="174">
        <f t="shared" si="20"/>
        <v>2239.2799999999997</v>
      </c>
      <c r="M69" s="174">
        <f t="shared" si="20"/>
        <v>2463.2080000000001</v>
      </c>
      <c r="N69" s="174">
        <f t="shared" si="20"/>
        <v>2687.136</v>
      </c>
      <c r="O69" s="174">
        <f t="shared" si="20"/>
        <v>2911.0639999999999</v>
      </c>
      <c r="P69" s="174">
        <f t="shared" si="20"/>
        <v>3134.9920000000002</v>
      </c>
      <c r="Q69" s="174">
        <f t="shared" si="20"/>
        <v>3358.92</v>
      </c>
      <c r="R69" s="174">
        <f t="shared" si="20"/>
        <v>3582.848</v>
      </c>
      <c r="S69" s="174">
        <f t="shared" si="20"/>
        <v>3806.7759999999998</v>
      </c>
      <c r="T69" s="174">
        <f t="shared" si="20"/>
        <v>4030.7039999999997</v>
      </c>
      <c r="U69" s="174">
        <f t="shared" si="20"/>
        <v>4254.6319999999996</v>
      </c>
      <c r="V69" s="174">
        <f t="shared" si="20"/>
        <v>4478.5599999999995</v>
      </c>
      <c r="W69" s="174">
        <f t="shared" si="20"/>
        <v>4702.4880000000003</v>
      </c>
      <c r="X69" s="174">
        <f t="shared" si="20"/>
        <v>4926.4160000000002</v>
      </c>
      <c r="Y69" s="174">
        <f t="shared" si="20"/>
        <v>5150.3440000000001</v>
      </c>
      <c r="Z69" s="174">
        <f t="shared" si="20"/>
        <v>5374.2719999999999</v>
      </c>
      <c r="AA69" s="174">
        <f t="shared" si="20"/>
        <v>5598.2</v>
      </c>
      <c r="AB69" s="174">
        <f t="shared" si="20"/>
        <v>5822.1279999999997</v>
      </c>
      <c r="AC69" s="174">
        <f t="shared" si="20"/>
        <v>6046.0559999999996</v>
      </c>
      <c r="AD69" s="174">
        <f t="shared" si="20"/>
        <v>6269.9840000000004</v>
      </c>
      <c r="AE69" s="174">
        <f t="shared" si="20"/>
        <v>6493.9120000000003</v>
      </c>
      <c r="AF69" s="174">
        <f t="shared" si="20"/>
        <v>6717.84</v>
      </c>
      <c r="AG69" s="174">
        <f t="shared" si="17"/>
        <v>6941.768</v>
      </c>
      <c r="AH69" s="174">
        <f t="shared" si="17"/>
        <v>7165.6959999999999</v>
      </c>
      <c r="AI69" s="174">
        <f t="shared" si="17"/>
        <v>7389.6239999999998</v>
      </c>
      <c r="AJ69" s="174">
        <f t="shared" si="17"/>
        <v>7613.5519999999997</v>
      </c>
      <c r="AK69" s="174">
        <f t="shared" si="17"/>
        <v>7837.48</v>
      </c>
      <c r="AL69" s="174">
        <f t="shared" si="17"/>
        <v>8061.4079999999994</v>
      </c>
      <c r="AM69" s="174">
        <f t="shared" si="17"/>
        <v>8285.3359999999993</v>
      </c>
      <c r="AN69" s="174">
        <f t="shared" si="17"/>
        <v>8509.2639999999992</v>
      </c>
      <c r="AO69" s="174">
        <f t="shared" si="17"/>
        <v>8733.1919999999991</v>
      </c>
      <c r="AP69" s="174">
        <f t="shared" si="17"/>
        <v>8957.119999999999</v>
      </c>
      <c r="AQ69" s="174">
        <f t="shared" si="17"/>
        <v>9181.0480000000007</v>
      </c>
      <c r="AR69" s="174">
        <f t="shared" si="17"/>
        <v>9404.9760000000006</v>
      </c>
      <c r="AS69" s="283"/>
      <c r="AT69" s="283"/>
      <c r="AU69" s="283"/>
      <c r="AV69" s="283"/>
      <c r="AW69" s="283"/>
      <c r="AX69" s="283"/>
      <c r="AY69" s="283"/>
      <c r="AZ69" s="284"/>
    </row>
    <row r="70" spans="1:52" x14ac:dyDescent="0.2">
      <c r="A70" s="231">
        <v>2000</v>
      </c>
      <c r="B70" s="231">
        <v>4</v>
      </c>
      <c r="C70" s="231">
        <v>1.35</v>
      </c>
      <c r="D70" s="282">
        <v>247.357</v>
      </c>
      <c r="E70" s="270"/>
      <c r="F70" s="177">
        <f t="shared" si="14"/>
        <v>989.428</v>
      </c>
      <c r="G70" s="174">
        <f t="shared" si="20"/>
        <v>1236.7850000000001</v>
      </c>
      <c r="H70" s="174">
        <f t="shared" si="20"/>
        <v>1484.1420000000001</v>
      </c>
      <c r="I70" s="174">
        <f t="shared" si="20"/>
        <v>1731.499</v>
      </c>
      <c r="J70" s="174">
        <f t="shared" si="20"/>
        <v>1978.856</v>
      </c>
      <c r="K70" s="174">
        <f t="shared" si="20"/>
        <v>2226.2130000000002</v>
      </c>
      <c r="L70" s="174">
        <f t="shared" si="20"/>
        <v>2473.5700000000002</v>
      </c>
      <c r="M70" s="174">
        <f t="shared" si="20"/>
        <v>2720.9270000000001</v>
      </c>
      <c r="N70" s="174">
        <f t="shared" si="20"/>
        <v>2968.2840000000001</v>
      </c>
      <c r="O70" s="174">
        <f t="shared" si="20"/>
        <v>3215.6410000000001</v>
      </c>
      <c r="P70" s="174">
        <f t="shared" si="20"/>
        <v>3462.998</v>
      </c>
      <c r="Q70" s="174">
        <f t="shared" si="20"/>
        <v>3710.355</v>
      </c>
      <c r="R70" s="174">
        <f t="shared" si="20"/>
        <v>3957.712</v>
      </c>
      <c r="S70" s="174">
        <f t="shared" si="20"/>
        <v>4205.0690000000004</v>
      </c>
      <c r="T70" s="174">
        <f t="shared" si="20"/>
        <v>4452.4260000000004</v>
      </c>
      <c r="U70" s="174">
        <f t="shared" si="20"/>
        <v>4699.7830000000004</v>
      </c>
      <c r="V70" s="174">
        <f t="shared" si="20"/>
        <v>4947.1400000000003</v>
      </c>
      <c r="W70" s="174">
        <f t="shared" si="20"/>
        <v>5194.4970000000003</v>
      </c>
      <c r="X70" s="174">
        <f t="shared" si="20"/>
        <v>5441.8540000000003</v>
      </c>
      <c r="Y70" s="174">
        <f t="shared" si="20"/>
        <v>5689.2110000000002</v>
      </c>
      <c r="Z70" s="174">
        <f t="shared" si="20"/>
        <v>5936.5680000000002</v>
      </c>
      <c r="AA70" s="174">
        <f t="shared" si="20"/>
        <v>6183.9250000000002</v>
      </c>
      <c r="AB70" s="174">
        <f t="shared" si="20"/>
        <v>6431.2820000000002</v>
      </c>
      <c r="AC70" s="174">
        <f t="shared" si="20"/>
        <v>6678.6390000000001</v>
      </c>
      <c r="AD70" s="174">
        <f t="shared" si="20"/>
        <v>6925.9960000000001</v>
      </c>
      <c r="AE70" s="174">
        <f t="shared" si="20"/>
        <v>7173.3530000000001</v>
      </c>
      <c r="AF70" s="174">
        <f t="shared" si="20"/>
        <v>7420.71</v>
      </c>
      <c r="AG70" s="174">
        <f t="shared" ref="AG70:AR70" si="21">(($D$6/50)^$C70)*(AG$11*$D70)</f>
        <v>7668.067</v>
      </c>
      <c r="AH70" s="174">
        <f t="shared" si="21"/>
        <v>7915.424</v>
      </c>
      <c r="AI70" s="174">
        <f t="shared" si="21"/>
        <v>8162.7809999999999</v>
      </c>
      <c r="AJ70" s="174">
        <f t="shared" si="21"/>
        <v>8410.1380000000008</v>
      </c>
      <c r="AK70" s="174">
        <f t="shared" si="21"/>
        <v>8657.4950000000008</v>
      </c>
      <c r="AL70" s="174">
        <f t="shared" si="21"/>
        <v>8904.8520000000008</v>
      </c>
      <c r="AM70" s="174">
        <f t="shared" si="21"/>
        <v>9152.2090000000007</v>
      </c>
      <c r="AN70" s="174">
        <f t="shared" si="21"/>
        <v>9399.5660000000007</v>
      </c>
      <c r="AO70" s="174">
        <f t="shared" si="21"/>
        <v>9646.9230000000007</v>
      </c>
      <c r="AP70" s="174">
        <f t="shared" si="21"/>
        <v>9894.2800000000007</v>
      </c>
      <c r="AQ70" s="174">
        <f t="shared" si="21"/>
        <v>10141.637000000001</v>
      </c>
      <c r="AR70" s="174">
        <f t="shared" si="21"/>
        <v>10388.994000000001</v>
      </c>
      <c r="AS70" s="283"/>
      <c r="AT70" s="283"/>
      <c r="AU70" s="283"/>
      <c r="AV70" s="283"/>
      <c r="AW70" s="283"/>
      <c r="AX70" s="283"/>
      <c r="AY70" s="283"/>
      <c r="AZ70" s="284"/>
    </row>
    <row r="71" spans="1:52" x14ac:dyDescent="0.2">
      <c r="A71" s="231">
        <v>2200</v>
      </c>
      <c r="B71" s="231">
        <v>4</v>
      </c>
      <c r="C71" s="231">
        <v>1.35</v>
      </c>
      <c r="D71" s="282">
        <v>270.93329999999997</v>
      </c>
      <c r="E71" s="270"/>
      <c r="F71" s="177">
        <f t="shared" si="14"/>
        <v>1083.7331999999999</v>
      </c>
      <c r="G71" s="174">
        <f t="shared" si="20"/>
        <v>1354.6664999999998</v>
      </c>
      <c r="H71" s="174">
        <f t="shared" si="20"/>
        <v>1625.5998</v>
      </c>
      <c r="I71" s="174">
        <f t="shared" si="20"/>
        <v>1896.5330999999999</v>
      </c>
      <c r="J71" s="174">
        <f t="shared" si="20"/>
        <v>2167.4663999999998</v>
      </c>
      <c r="K71" s="174">
        <f t="shared" si="20"/>
        <v>2438.3996999999999</v>
      </c>
      <c r="L71" s="174">
        <f t="shared" si="20"/>
        <v>2709.3329999999996</v>
      </c>
      <c r="M71" s="174">
        <f t="shared" si="20"/>
        <v>2980.2662999999998</v>
      </c>
      <c r="N71" s="174">
        <f t="shared" si="20"/>
        <v>3251.1995999999999</v>
      </c>
      <c r="O71" s="174">
        <f t="shared" si="20"/>
        <v>3522.1328999999996</v>
      </c>
      <c r="P71" s="174">
        <f t="shared" si="20"/>
        <v>3793.0661999999998</v>
      </c>
      <c r="Q71" s="174">
        <f t="shared" si="20"/>
        <v>4063.9994999999994</v>
      </c>
      <c r="R71" s="174">
        <f t="shared" si="20"/>
        <v>4334.9327999999996</v>
      </c>
      <c r="S71" s="174">
        <f t="shared" si="20"/>
        <v>4605.8660999999993</v>
      </c>
      <c r="T71" s="174">
        <f t="shared" si="20"/>
        <v>4876.7993999999999</v>
      </c>
      <c r="U71" s="174">
        <f t="shared" si="20"/>
        <v>5147.7326999999996</v>
      </c>
      <c r="V71" s="174">
        <f t="shared" si="20"/>
        <v>5418.6659999999993</v>
      </c>
      <c r="W71" s="174">
        <f t="shared" si="20"/>
        <v>5689.5992999999999</v>
      </c>
      <c r="X71" s="174">
        <f t="shared" si="20"/>
        <v>5960.5325999999995</v>
      </c>
      <c r="Y71" s="174">
        <f t="shared" si="20"/>
        <v>6231.4658999999992</v>
      </c>
      <c r="Z71" s="174">
        <f t="shared" si="20"/>
        <v>6502.3991999999998</v>
      </c>
      <c r="AA71" s="174">
        <f t="shared" si="20"/>
        <v>6773.3324999999995</v>
      </c>
      <c r="AB71" s="174">
        <f t="shared" si="20"/>
        <v>7044.2657999999992</v>
      </c>
      <c r="AC71" s="174">
        <f t="shared" si="20"/>
        <v>7315.1990999999989</v>
      </c>
      <c r="AD71" s="174">
        <f t="shared" si="20"/>
        <v>7586.1323999999995</v>
      </c>
      <c r="AE71" s="174">
        <f t="shared" si="20"/>
        <v>7857.0656999999992</v>
      </c>
      <c r="AF71" s="174">
        <f t="shared" si="20"/>
        <v>8127.9989999999989</v>
      </c>
      <c r="AG71" s="283"/>
      <c r="AH71" s="283"/>
      <c r="AI71" s="283"/>
      <c r="AJ71" s="283"/>
      <c r="AK71" s="283"/>
      <c r="AL71" s="283"/>
      <c r="AM71" s="283"/>
      <c r="AN71" s="283"/>
      <c r="AO71" s="283"/>
      <c r="AP71" s="283"/>
      <c r="AQ71" s="283"/>
      <c r="AR71" s="283"/>
      <c r="AS71" s="283"/>
      <c r="AT71" s="283"/>
      <c r="AU71" s="283"/>
      <c r="AV71" s="283"/>
      <c r="AW71" s="283"/>
      <c r="AX71" s="283"/>
      <c r="AY71" s="283"/>
      <c r="AZ71" s="284"/>
    </row>
    <row r="72" spans="1:52" x14ac:dyDescent="0.2">
      <c r="A72" s="231">
        <v>2500</v>
      </c>
      <c r="B72" s="231">
        <v>4</v>
      </c>
      <c r="C72" s="231">
        <v>1.34</v>
      </c>
      <c r="D72" s="282">
        <v>306.3</v>
      </c>
      <c r="E72" s="270"/>
      <c r="F72" s="177">
        <f t="shared" si="14"/>
        <v>1225.2</v>
      </c>
      <c r="G72" s="174">
        <f t="shared" si="20"/>
        <v>1531.5</v>
      </c>
      <c r="H72" s="174">
        <f t="shared" si="20"/>
        <v>1837.8000000000002</v>
      </c>
      <c r="I72" s="174">
        <f t="shared" si="20"/>
        <v>2144.1</v>
      </c>
      <c r="J72" s="174">
        <f t="shared" si="20"/>
        <v>2450.4</v>
      </c>
      <c r="K72" s="174">
        <f t="shared" si="20"/>
        <v>2756.7000000000003</v>
      </c>
      <c r="L72" s="174">
        <f t="shared" si="20"/>
        <v>3063</v>
      </c>
      <c r="M72" s="174">
        <f t="shared" si="20"/>
        <v>3369.3</v>
      </c>
      <c r="N72" s="174">
        <f t="shared" si="20"/>
        <v>3675.6000000000004</v>
      </c>
      <c r="O72" s="174">
        <f t="shared" si="20"/>
        <v>3981.9</v>
      </c>
      <c r="P72" s="174">
        <f t="shared" si="20"/>
        <v>4288.2</v>
      </c>
      <c r="Q72" s="174">
        <f t="shared" si="20"/>
        <v>4594.5</v>
      </c>
      <c r="R72" s="174">
        <f t="shared" si="20"/>
        <v>4900.8</v>
      </c>
      <c r="S72" s="174">
        <f t="shared" si="20"/>
        <v>5207.1000000000004</v>
      </c>
      <c r="T72" s="174">
        <f t="shared" si="20"/>
        <v>5513.4000000000005</v>
      </c>
      <c r="U72" s="174">
        <f t="shared" si="20"/>
        <v>5819.7</v>
      </c>
      <c r="V72" s="174">
        <f t="shared" si="20"/>
        <v>6126</v>
      </c>
      <c r="W72" s="174">
        <f t="shared" si="20"/>
        <v>6432.3</v>
      </c>
      <c r="X72" s="174">
        <f t="shared" si="20"/>
        <v>6738.6</v>
      </c>
      <c r="Y72" s="174">
        <f t="shared" si="20"/>
        <v>7044.9000000000005</v>
      </c>
      <c r="Z72" s="174">
        <f t="shared" si="20"/>
        <v>7351.2000000000007</v>
      </c>
      <c r="AA72" s="174">
        <f t="shared" si="20"/>
        <v>7657.5</v>
      </c>
      <c r="AB72" s="174">
        <f t="shared" si="20"/>
        <v>7963.8</v>
      </c>
      <c r="AC72" s="174">
        <f t="shared" si="20"/>
        <v>8270.1</v>
      </c>
      <c r="AD72" s="174">
        <f t="shared" si="20"/>
        <v>8576.4</v>
      </c>
      <c r="AE72" s="174">
        <f t="shared" si="20"/>
        <v>8882.7000000000007</v>
      </c>
      <c r="AF72" s="174">
        <f t="shared" si="20"/>
        <v>9189</v>
      </c>
      <c r="AG72" s="283"/>
      <c r="AH72" s="283"/>
      <c r="AI72" s="283"/>
      <c r="AJ72" s="283"/>
      <c r="AK72" s="283"/>
      <c r="AL72" s="283"/>
      <c r="AM72" s="283"/>
      <c r="AN72" s="283"/>
      <c r="AO72" s="283"/>
      <c r="AP72" s="283"/>
      <c r="AQ72" s="283"/>
      <c r="AR72" s="283"/>
      <c r="AS72" s="283"/>
      <c r="AT72" s="283"/>
      <c r="AU72" s="283"/>
      <c r="AV72" s="283"/>
      <c r="AW72" s="283"/>
      <c r="AX72" s="283"/>
      <c r="AY72" s="283"/>
      <c r="AZ72" s="284"/>
    </row>
    <row r="73" spans="1:52" x14ac:dyDescent="0.2">
      <c r="A73" s="231">
        <v>2800</v>
      </c>
      <c r="B73" s="231">
        <v>4</v>
      </c>
      <c r="C73" s="231">
        <v>1.32</v>
      </c>
      <c r="D73" s="282">
        <v>342.83300000000003</v>
      </c>
      <c r="E73" s="270"/>
      <c r="F73" s="177">
        <f t="shared" si="14"/>
        <v>1371.3320000000001</v>
      </c>
      <c r="G73" s="174">
        <f t="shared" si="20"/>
        <v>1714.1650000000002</v>
      </c>
      <c r="H73" s="174">
        <f t="shared" si="20"/>
        <v>2056.998</v>
      </c>
      <c r="I73" s="174">
        <f t="shared" si="20"/>
        <v>2399.8310000000001</v>
      </c>
      <c r="J73" s="174">
        <f t="shared" si="20"/>
        <v>2742.6640000000002</v>
      </c>
      <c r="K73" s="174">
        <f t="shared" si="20"/>
        <v>3085.4970000000003</v>
      </c>
      <c r="L73" s="174">
        <f t="shared" si="20"/>
        <v>3428.3300000000004</v>
      </c>
      <c r="M73" s="174">
        <f t="shared" si="20"/>
        <v>3771.1630000000005</v>
      </c>
      <c r="N73" s="174">
        <f t="shared" si="20"/>
        <v>4113.9960000000001</v>
      </c>
      <c r="O73" s="174">
        <f t="shared" si="20"/>
        <v>4456.8290000000006</v>
      </c>
      <c r="P73" s="174">
        <f t="shared" si="20"/>
        <v>4799.6620000000003</v>
      </c>
      <c r="Q73" s="174">
        <f t="shared" si="20"/>
        <v>5142.4950000000008</v>
      </c>
      <c r="R73" s="174">
        <f t="shared" si="20"/>
        <v>5485.3280000000004</v>
      </c>
      <c r="S73" s="174">
        <f t="shared" si="20"/>
        <v>5828.1610000000001</v>
      </c>
      <c r="T73" s="174">
        <f t="shared" si="20"/>
        <v>6170.9940000000006</v>
      </c>
      <c r="U73" s="174">
        <f t="shared" si="20"/>
        <v>6513.8270000000002</v>
      </c>
      <c r="V73" s="174">
        <f t="shared" si="20"/>
        <v>6856.6600000000008</v>
      </c>
      <c r="W73" s="174">
        <f t="shared" si="20"/>
        <v>7199.4930000000004</v>
      </c>
      <c r="X73" s="174">
        <f t="shared" si="20"/>
        <v>7542.3260000000009</v>
      </c>
      <c r="Y73" s="174">
        <f t="shared" si="20"/>
        <v>7885.1590000000006</v>
      </c>
      <c r="Z73" s="174">
        <f t="shared" si="20"/>
        <v>8227.9920000000002</v>
      </c>
      <c r="AA73" s="174">
        <f t="shared" si="20"/>
        <v>8570.8250000000007</v>
      </c>
      <c r="AB73" s="174">
        <f t="shared" ref="AB73:AF74" si="22">(($D$6/50)^$C73)*(AB$11*$D73)</f>
        <v>8913.6580000000013</v>
      </c>
      <c r="AC73" s="174">
        <f t="shared" si="22"/>
        <v>9256.491</v>
      </c>
      <c r="AD73" s="174">
        <f t="shared" si="22"/>
        <v>9599.3240000000005</v>
      </c>
      <c r="AE73" s="174">
        <f t="shared" si="22"/>
        <v>9942.1570000000011</v>
      </c>
      <c r="AF73" s="174">
        <f t="shared" si="22"/>
        <v>10284.990000000002</v>
      </c>
      <c r="AG73" s="283"/>
      <c r="AH73" s="283"/>
      <c r="AI73" s="283"/>
      <c r="AJ73" s="283"/>
      <c r="AK73" s="283"/>
      <c r="AL73" s="283"/>
      <c r="AM73" s="283"/>
      <c r="AN73" s="283"/>
      <c r="AO73" s="283"/>
      <c r="AP73" s="283"/>
      <c r="AQ73" s="283"/>
      <c r="AR73" s="283"/>
      <c r="AS73" s="283"/>
      <c r="AT73" s="283"/>
      <c r="AU73" s="283"/>
      <c r="AV73" s="283"/>
      <c r="AW73" s="283"/>
      <c r="AX73" s="283"/>
      <c r="AY73" s="283"/>
      <c r="AZ73" s="284"/>
    </row>
    <row r="74" spans="1:52" ht="15" thickBot="1" x14ac:dyDescent="0.25">
      <c r="A74" s="245">
        <v>3000</v>
      </c>
      <c r="B74" s="245">
        <v>4</v>
      </c>
      <c r="C74" s="245">
        <v>1.32</v>
      </c>
      <c r="D74" s="285">
        <v>367.26659999999998</v>
      </c>
      <c r="E74" s="274"/>
      <c r="F74" s="179">
        <f t="shared" si="14"/>
        <v>1469.0663999999999</v>
      </c>
      <c r="G74" s="180">
        <f t="shared" ref="G74:AA89" si="23">(($D$6/50)^$C74)*(G$11*$D74)</f>
        <v>1836.3329999999999</v>
      </c>
      <c r="H74" s="180">
        <f t="shared" si="23"/>
        <v>2203.5996</v>
      </c>
      <c r="I74" s="180">
        <f t="shared" si="23"/>
        <v>2570.8661999999999</v>
      </c>
      <c r="J74" s="180">
        <f t="shared" si="23"/>
        <v>2938.1327999999999</v>
      </c>
      <c r="K74" s="180">
        <f t="shared" si="23"/>
        <v>3305.3993999999998</v>
      </c>
      <c r="L74" s="180">
        <f t="shared" si="23"/>
        <v>3672.6659999999997</v>
      </c>
      <c r="M74" s="180">
        <f t="shared" si="23"/>
        <v>4039.9325999999996</v>
      </c>
      <c r="N74" s="180">
        <f t="shared" si="23"/>
        <v>4407.1992</v>
      </c>
      <c r="O74" s="180">
        <f t="shared" si="23"/>
        <v>4774.4657999999999</v>
      </c>
      <c r="P74" s="180">
        <f t="shared" si="23"/>
        <v>5141.7323999999999</v>
      </c>
      <c r="Q74" s="180">
        <f t="shared" si="23"/>
        <v>5508.9989999999998</v>
      </c>
      <c r="R74" s="180">
        <f t="shared" si="23"/>
        <v>5876.2655999999997</v>
      </c>
      <c r="S74" s="180">
        <f t="shared" si="23"/>
        <v>6243.5321999999996</v>
      </c>
      <c r="T74" s="180">
        <f t="shared" si="23"/>
        <v>6610.7987999999996</v>
      </c>
      <c r="U74" s="180">
        <f t="shared" si="23"/>
        <v>6978.0653999999995</v>
      </c>
      <c r="V74" s="180">
        <f t="shared" si="23"/>
        <v>7345.3319999999994</v>
      </c>
      <c r="W74" s="180">
        <f t="shared" si="23"/>
        <v>7712.5985999999994</v>
      </c>
      <c r="X74" s="180">
        <f t="shared" si="23"/>
        <v>8079.8651999999993</v>
      </c>
      <c r="Y74" s="180">
        <f t="shared" si="23"/>
        <v>8447.1317999999992</v>
      </c>
      <c r="Z74" s="180">
        <f t="shared" si="23"/>
        <v>8814.3984</v>
      </c>
      <c r="AA74" s="180">
        <f t="shared" si="23"/>
        <v>9181.6649999999991</v>
      </c>
      <c r="AB74" s="180">
        <f t="shared" si="22"/>
        <v>9548.9315999999999</v>
      </c>
      <c r="AC74" s="180">
        <f t="shared" si="22"/>
        <v>9916.1981999999989</v>
      </c>
      <c r="AD74" s="180">
        <f t="shared" si="22"/>
        <v>10283.4648</v>
      </c>
      <c r="AE74" s="180">
        <f t="shared" si="22"/>
        <v>10650.731399999999</v>
      </c>
      <c r="AF74" s="180">
        <f t="shared" si="22"/>
        <v>11017.998</v>
      </c>
      <c r="AG74" s="286"/>
      <c r="AH74" s="286"/>
      <c r="AI74" s="286"/>
      <c r="AJ74" s="286"/>
      <c r="AK74" s="286"/>
      <c r="AL74" s="286"/>
      <c r="AM74" s="286"/>
      <c r="AN74" s="286"/>
      <c r="AO74" s="286"/>
      <c r="AP74" s="286"/>
      <c r="AQ74" s="286"/>
      <c r="AR74" s="286"/>
      <c r="AS74" s="286"/>
      <c r="AT74" s="286"/>
      <c r="AU74" s="286"/>
      <c r="AV74" s="286"/>
      <c r="AW74" s="286"/>
      <c r="AX74" s="286"/>
      <c r="AY74" s="286"/>
      <c r="AZ74" s="287"/>
    </row>
    <row r="75" spans="1:52" x14ac:dyDescent="0.2">
      <c r="A75" s="216">
        <v>300</v>
      </c>
      <c r="B75" s="216">
        <v>5</v>
      </c>
      <c r="C75" s="216">
        <v>1.24</v>
      </c>
      <c r="D75" s="280">
        <v>55.98</v>
      </c>
      <c r="E75" s="281"/>
      <c r="F75" s="169">
        <f t="shared" si="14"/>
        <v>223.92</v>
      </c>
      <c r="G75" s="171">
        <f t="shared" si="23"/>
        <v>279.89999999999998</v>
      </c>
      <c r="H75" s="171">
        <f t="shared" si="23"/>
        <v>335.88</v>
      </c>
      <c r="I75" s="171">
        <f t="shared" si="23"/>
        <v>391.85999999999996</v>
      </c>
      <c r="J75" s="171">
        <f t="shared" si="23"/>
        <v>447.84</v>
      </c>
      <c r="K75" s="171">
        <f t="shared" si="23"/>
        <v>503.82</v>
      </c>
      <c r="L75" s="171">
        <f t="shared" si="23"/>
        <v>559.79999999999995</v>
      </c>
      <c r="M75" s="171">
        <f t="shared" si="23"/>
        <v>615.78</v>
      </c>
      <c r="N75" s="171">
        <f t="shared" si="23"/>
        <v>671.76</v>
      </c>
      <c r="O75" s="171">
        <f t="shared" si="23"/>
        <v>727.74</v>
      </c>
      <c r="P75" s="171">
        <f t="shared" si="23"/>
        <v>783.71999999999991</v>
      </c>
      <c r="Q75" s="171">
        <f t="shared" si="23"/>
        <v>839.69999999999993</v>
      </c>
      <c r="R75" s="171">
        <f t="shared" si="23"/>
        <v>895.68</v>
      </c>
      <c r="S75" s="171">
        <f t="shared" si="23"/>
        <v>951.66</v>
      </c>
      <c r="T75" s="171">
        <f t="shared" si="23"/>
        <v>1007.64</v>
      </c>
      <c r="U75" s="171">
        <f t="shared" si="23"/>
        <v>1063.6199999999999</v>
      </c>
      <c r="V75" s="171">
        <f t="shared" si="23"/>
        <v>1119.5999999999999</v>
      </c>
      <c r="W75" s="171">
        <f t="shared" si="23"/>
        <v>1175.58</v>
      </c>
      <c r="X75" s="171">
        <f t="shared" si="23"/>
        <v>1231.56</v>
      </c>
      <c r="Y75" s="171">
        <f t="shared" si="23"/>
        <v>1287.54</v>
      </c>
      <c r="Z75" s="171">
        <f t="shared" si="23"/>
        <v>1343.52</v>
      </c>
      <c r="AA75" s="171">
        <f t="shared" ref="AA75:AP90" si="24">(($D$6/50)^$C75)*(AA$11*$D75)</f>
        <v>1399.5</v>
      </c>
      <c r="AB75" s="171">
        <f t="shared" si="24"/>
        <v>1455.48</v>
      </c>
      <c r="AC75" s="171">
        <f t="shared" si="24"/>
        <v>1511.4599999999998</v>
      </c>
      <c r="AD75" s="171">
        <f t="shared" si="24"/>
        <v>1567.4399999999998</v>
      </c>
      <c r="AE75" s="171">
        <f t="shared" si="24"/>
        <v>1623.4199999999998</v>
      </c>
      <c r="AF75" s="171">
        <f t="shared" si="24"/>
        <v>1679.3999999999999</v>
      </c>
      <c r="AG75" s="171">
        <f t="shared" si="24"/>
        <v>1735.3799999999999</v>
      </c>
      <c r="AH75" s="171">
        <f t="shared" si="24"/>
        <v>1791.36</v>
      </c>
      <c r="AI75" s="171">
        <f t="shared" si="24"/>
        <v>1847.34</v>
      </c>
      <c r="AJ75" s="171">
        <f t="shared" si="24"/>
        <v>1903.32</v>
      </c>
      <c r="AK75" s="171">
        <f t="shared" si="24"/>
        <v>1959.3</v>
      </c>
      <c r="AL75" s="171">
        <f t="shared" si="24"/>
        <v>2015.28</v>
      </c>
      <c r="AM75" s="171">
        <f t="shared" si="24"/>
        <v>2071.2599999999998</v>
      </c>
      <c r="AN75" s="171">
        <f t="shared" si="24"/>
        <v>2127.2399999999998</v>
      </c>
      <c r="AO75" s="171">
        <f t="shared" si="24"/>
        <v>2183.2199999999998</v>
      </c>
      <c r="AP75" s="171">
        <f t="shared" si="24"/>
        <v>2239.1999999999998</v>
      </c>
      <c r="AQ75" s="171">
        <f t="shared" ref="AG75:AV89" si="25">(($D$6/50)^$C75)*(AQ$11*$D75)</f>
        <v>2295.1799999999998</v>
      </c>
      <c r="AR75" s="171">
        <f t="shared" si="25"/>
        <v>2351.16</v>
      </c>
      <c r="AS75" s="171">
        <f t="shared" si="25"/>
        <v>2407.14</v>
      </c>
      <c r="AT75" s="171">
        <f t="shared" si="25"/>
        <v>2463.12</v>
      </c>
      <c r="AU75" s="171">
        <f t="shared" si="25"/>
        <v>2519.1</v>
      </c>
      <c r="AV75" s="171">
        <f t="shared" si="25"/>
        <v>2575.08</v>
      </c>
      <c r="AW75" s="171">
        <f t="shared" ref="AV75:AZ88" si="26">(($D$6/50)^$C75)*(AW$11*$D75)</f>
        <v>2631.06</v>
      </c>
      <c r="AX75" s="171">
        <f t="shared" si="26"/>
        <v>2687.04</v>
      </c>
      <c r="AY75" s="171">
        <f t="shared" si="26"/>
        <v>2743.02</v>
      </c>
      <c r="AZ75" s="172">
        <f t="shared" si="26"/>
        <v>2799</v>
      </c>
    </row>
    <row r="76" spans="1:52" x14ac:dyDescent="0.2">
      <c r="A76" s="231">
        <v>350</v>
      </c>
      <c r="B76" s="231">
        <v>5</v>
      </c>
      <c r="C76" s="231">
        <v>1.25</v>
      </c>
      <c r="D76" s="282">
        <v>64</v>
      </c>
      <c r="E76" s="270"/>
      <c r="F76" s="177">
        <f t="shared" si="14"/>
        <v>256</v>
      </c>
      <c r="G76" s="174">
        <f t="shared" si="23"/>
        <v>320</v>
      </c>
      <c r="H76" s="174">
        <f t="shared" si="23"/>
        <v>384</v>
      </c>
      <c r="I76" s="174">
        <f t="shared" si="23"/>
        <v>448</v>
      </c>
      <c r="J76" s="174">
        <f t="shared" si="23"/>
        <v>512</v>
      </c>
      <c r="K76" s="174">
        <f t="shared" si="23"/>
        <v>576</v>
      </c>
      <c r="L76" s="174">
        <f t="shared" si="23"/>
        <v>640</v>
      </c>
      <c r="M76" s="174">
        <f t="shared" si="23"/>
        <v>704</v>
      </c>
      <c r="N76" s="174">
        <f t="shared" si="23"/>
        <v>768</v>
      </c>
      <c r="O76" s="174">
        <f t="shared" si="23"/>
        <v>832</v>
      </c>
      <c r="P76" s="174">
        <f t="shared" si="23"/>
        <v>896</v>
      </c>
      <c r="Q76" s="174">
        <f t="shared" si="23"/>
        <v>960</v>
      </c>
      <c r="R76" s="174">
        <f t="shared" si="23"/>
        <v>1024</v>
      </c>
      <c r="S76" s="174">
        <f t="shared" si="23"/>
        <v>1088</v>
      </c>
      <c r="T76" s="174">
        <f t="shared" si="23"/>
        <v>1152</v>
      </c>
      <c r="U76" s="174">
        <f t="shared" si="23"/>
        <v>1216</v>
      </c>
      <c r="V76" s="174">
        <f t="shared" si="23"/>
        <v>1280</v>
      </c>
      <c r="W76" s="174">
        <f t="shared" si="23"/>
        <v>1344</v>
      </c>
      <c r="X76" s="174">
        <f t="shared" si="23"/>
        <v>1408</v>
      </c>
      <c r="Y76" s="174">
        <f t="shared" si="23"/>
        <v>1472</v>
      </c>
      <c r="Z76" s="174">
        <f t="shared" si="23"/>
        <v>1536</v>
      </c>
      <c r="AA76" s="174">
        <f t="shared" si="24"/>
        <v>1600</v>
      </c>
      <c r="AB76" s="174">
        <f t="shared" si="24"/>
        <v>1664</v>
      </c>
      <c r="AC76" s="174">
        <f t="shared" si="24"/>
        <v>1728</v>
      </c>
      <c r="AD76" s="174">
        <f t="shared" si="24"/>
        <v>1792</v>
      </c>
      <c r="AE76" s="174">
        <f t="shared" si="24"/>
        <v>1856</v>
      </c>
      <c r="AF76" s="174">
        <f t="shared" si="24"/>
        <v>1920</v>
      </c>
      <c r="AG76" s="174">
        <f t="shared" si="25"/>
        <v>1984</v>
      </c>
      <c r="AH76" s="174">
        <f t="shared" si="25"/>
        <v>2048</v>
      </c>
      <c r="AI76" s="174">
        <f t="shared" si="25"/>
        <v>2112</v>
      </c>
      <c r="AJ76" s="174">
        <f t="shared" si="25"/>
        <v>2176</v>
      </c>
      <c r="AK76" s="174">
        <f t="shared" si="25"/>
        <v>2240</v>
      </c>
      <c r="AL76" s="174">
        <f t="shared" si="25"/>
        <v>2304</v>
      </c>
      <c r="AM76" s="174">
        <f t="shared" si="25"/>
        <v>2368</v>
      </c>
      <c r="AN76" s="174">
        <f t="shared" si="25"/>
        <v>2432</v>
      </c>
      <c r="AO76" s="174">
        <f t="shared" si="25"/>
        <v>2496</v>
      </c>
      <c r="AP76" s="174">
        <f t="shared" si="25"/>
        <v>2560</v>
      </c>
      <c r="AQ76" s="174">
        <f t="shared" si="25"/>
        <v>2624</v>
      </c>
      <c r="AR76" s="174">
        <f t="shared" si="25"/>
        <v>2688</v>
      </c>
      <c r="AS76" s="174">
        <f t="shared" si="25"/>
        <v>2752</v>
      </c>
      <c r="AT76" s="174">
        <f t="shared" si="25"/>
        <v>2816</v>
      </c>
      <c r="AU76" s="174">
        <f t="shared" si="25"/>
        <v>2880</v>
      </c>
      <c r="AV76" s="174">
        <f t="shared" si="26"/>
        <v>2944</v>
      </c>
      <c r="AW76" s="174">
        <f t="shared" si="26"/>
        <v>3008</v>
      </c>
      <c r="AX76" s="174">
        <f t="shared" si="26"/>
        <v>3072</v>
      </c>
      <c r="AY76" s="174">
        <f t="shared" si="26"/>
        <v>3136</v>
      </c>
      <c r="AZ76" s="178">
        <f t="shared" si="26"/>
        <v>3200</v>
      </c>
    </row>
    <row r="77" spans="1:52" x14ac:dyDescent="0.2">
      <c r="A77" s="231">
        <v>400</v>
      </c>
      <c r="B77" s="231">
        <v>5</v>
      </c>
      <c r="C77" s="231">
        <v>1.26</v>
      </c>
      <c r="D77" s="282">
        <v>71.88</v>
      </c>
      <c r="E77" s="270"/>
      <c r="F77" s="177">
        <f t="shared" si="14"/>
        <v>287.52</v>
      </c>
      <c r="G77" s="174">
        <f t="shared" si="23"/>
        <v>359.4</v>
      </c>
      <c r="H77" s="174">
        <f t="shared" si="23"/>
        <v>431.28</v>
      </c>
      <c r="I77" s="174">
        <f t="shared" si="23"/>
        <v>503.15999999999997</v>
      </c>
      <c r="J77" s="174">
        <f t="shared" si="23"/>
        <v>575.04</v>
      </c>
      <c r="K77" s="174">
        <f t="shared" si="23"/>
        <v>646.91999999999996</v>
      </c>
      <c r="L77" s="174">
        <f t="shared" si="23"/>
        <v>718.8</v>
      </c>
      <c r="M77" s="174">
        <f t="shared" si="23"/>
        <v>790.68</v>
      </c>
      <c r="N77" s="174">
        <f t="shared" si="23"/>
        <v>862.56</v>
      </c>
      <c r="O77" s="174">
        <f t="shared" si="23"/>
        <v>934.43999999999994</v>
      </c>
      <c r="P77" s="174">
        <f t="shared" si="23"/>
        <v>1006.3199999999999</v>
      </c>
      <c r="Q77" s="174">
        <f t="shared" si="23"/>
        <v>1078.1999999999998</v>
      </c>
      <c r="R77" s="174">
        <f t="shared" si="23"/>
        <v>1150.08</v>
      </c>
      <c r="S77" s="174">
        <f t="shared" si="23"/>
        <v>1221.96</v>
      </c>
      <c r="T77" s="174">
        <f t="shared" si="23"/>
        <v>1293.8399999999999</v>
      </c>
      <c r="U77" s="174">
        <f t="shared" si="23"/>
        <v>1365.7199999999998</v>
      </c>
      <c r="V77" s="174">
        <f t="shared" si="23"/>
        <v>1437.6</v>
      </c>
      <c r="W77" s="174">
        <f t="shared" si="23"/>
        <v>1509.48</v>
      </c>
      <c r="X77" s="174">
        <f t="shared" si="23"/>
        <v>1581.36</v>
      </c>
      <c r="Y77" s="174">
        <f t="shared" si="23"/>
        <v>1653.2399999999998</v>
      </c>
      <c r="Z77" s="174">
        <f t="shared" si="23"/>
        <v>1725.12</v>
      </c>
      <c r="AA77" s="174">
        <f t="shared" si="24"/>
        <v>1797</v>
      </c>
      <c r="AB77" s="174">
        <f t="shared" si="24"/>
        <v>1868.8799999999999</v>
      </c>
      <c r="AC77" s="174">
        <f t="shared" si="24"/>
        <v>1940.7599999999998</v>
      </c>
      <c r="AD77" s="174">
        <f t="shared" si="24"/>
        <v>2012.6399999999999</v>
      </c>
      <c r="AE77" s="174">
        <f t="shared" si="24"/>
        <v>2084.52</v>
      </c>
      <c r="AF77" s="174">
        <f t="shared" si="24"/>
        <v>2156.3999999999996</v>
      </c>
      <c r="AG77" s="174">
        <f t="shared" si="25"/>
        <v>2228.2799999999997</v>
      </c>
      <c r="AH77" s="174">
        <f t="shared" si="25"/>
        <v>2300.16</v>
      </c>
      <c r="AI77" s="174">
        <f t="shared" si="25"/>
        <v>2372.04</v>
      </c>
      <c r="AJ77" s="174">
        <f t="shared" si="25"/>
        <v>2443.92</v>
      </c>
      <c r="AK77" s="174">
        <f t="shared" si="25"/>
        <v>2515.7999999999997</v>
      </c>
      <c r="AL77" s="174">
        <f t="shared" si="25"/>
        <v>2587.6799999999998</v>
      </c>
      <c r="AM77" s="174">
        <f t="shared" si="25"/>
        <v>2659.56</v>
      </c>
      <c r="AN77" s="174">
        <f t="shared" si="25"/>
        <v>2731.4399999999996</v>
      </c>
      <c r="AO77" s="174">
        <f t="shared" si="25"/>
        <v>2803.3199999999997</v>
      </c>
      <c r="AP77" s="174">
        <f t="shared" si="25"/>
        <v>2875.2</v>
      </c>
      <c r="AQ77" s="174">
        <f t="shared" si="25"/>
        <v>2947.08</v>
      </c>
      <c r="AR77" s="174">
        <f t="shared" si="25"/>
        <v>3018.96</v>
      </c>
      <c r="AS77" s="174">
        <f t="shared" si="25"/>
        <v>3090.8399999999997</v>
      </c>
      <c r="AT77" s="174">
        <f t="shared" si="25"/>
        <v>3162.72</v>
      </c>
      <c r="AU77" s="174">
        <f t="shared" si="25"/>
        <v>3234.6</v>
      </c>
      <c r="AV77" s="174">
        <f t="shared" si="26"/>
        <v>3306.4799999999996</v>
      </c>
      <c r="AW77" s="174">
        <f t="shared" si="26"/>
        <v>3378.3599999999997</v>
      </c>
      <c r="AX77" s="174">
        <f t="shared" si="26"/>
        <v>3450.24</v>
      </c>
      <c r="AY77" s="174">
        <f t="shared" si="26"/>
        <v>3522.12</v>
      </c>
      <c r="AZ77" s="178">
        <f t="shared" si="26"/>
        <v>3594</v>
      </c>
    </row>
    <row r="78" spans="1:52" x14ac:dyDescent="0.2">
      <c r="A78" s="231">
        <v>450</v>
      </c>
      <c r="B78" s="231">
        <v>5</v>
      </c>
      <c r="C78" s="231">
        <v>1.26</v>
      </c>
      <c r="D78" s="282">
        <v>79.64</v>
      </c>
      <c r="E78" s="270"/>
      <c r="F78" s="177">
        <f t="shared" si="14"/>
        <v>318.56</v>
      </c>
      <c r="G78" s="174">
        <f t="shared" si="23"/>
        <v>398.2</v>
      </c>
      <c r="H78" s="174">
        <f t="shared" si="23"/>
        <v>477.84000000000003</v>
      </c>
      <c r="I78" s="174">
        <f t="shared" si="23"/>
        <v>557.48</v>
      </c>
      <c r="J78" s="174">
        <f t="shared" si="23"/>
        <v>637.12</v>
      </c>
      <c r="K78" s="174">
        <f t="shared" si="23"/>
        <v>716.76</v>
      </c>
      <c r="L78" s="174">
        <f t="shared" si="23"/>
        <v>796.4</v>
      </c>
      <c r="M78" s="174">
        <f t="shared" si="23"/>
        <v>876.04</v>
      </c>
      <c r="N78" s="174">
        <f t="shared" si="23"/>
        <v>955.68000000000006</v>
      </c>
      <c r="O78" s="174">
        <f t="shared" si="23"/>
        <v>1035.32</v>
      </c>
      <c r="P78" s="174">
        <f t="shared" si="23"/>
        <v>1114.96</v>
      </c>
      <c r="Q78" s="174">
        <f t="shared" si="23"/>
        <v>1194.5999999999999</v>
      </c>
      <c r="R78" s="174">
        <f t="shared" si="23"/>
        <v>1274.24</v>
      </c>
      <c r="S78" s="174">
        <f t="shared" si="23"/>
        <v>1353.88</v>
      </c>
      <c r="T78" s="174">
        <f t="shared" si="23"/>
        <v>1433.52</v>
      </c>
      <c r="U78" s="174">
        <f t="shared" si="23"/>
        <v>1513.16</v>
      </c>
      <c r="V78" s="174">
        <f t="shared" si="23"/>
        <v>1592.8</v>
      </c>
      <c r="W78" s="174">
        <f t="shared" si="23"/>
        <v>1672.44</v>
      </c>
      <c r="X78" s="174">
        <f t="shared" si="23"/>
        <v>1752.08</v>
      </c>
      <c r="Y78" s="174">
        <f t="shared" si="23"/>
        <v>1831.72</v>
      </c>
      <c r="Z78" s="174">
        <f t="shared" si="23"/>
        <v>1911.3600000000001</v>
      </c>
      <c r="AA78" s="174">
        <f t="shared" si="24"/>
        <v>1991</v>
      </c>
      <c r="AB78" s="174">
        <f t="shared" si="24"/>
        <v>2070.64</v>
      </c>
      <c r="AC78" s="174">
        <f t="shared" si="24"/>
        <v>2150.2800000000002</v>
      </c>
      <c r="AD78" s="174">
        <f t="shared" si="24"/>
        <v>2229.92</v>
      </c>
      <c r="AE78" s="174">
        <f t="shared" si="24"/>
        <v>2309.56</v>
      </c>
      <c r="AF78" s="174">
        <f t="shared" si="24"/>
        <v>2389.1999999999998</v>
      </c>
      <c r="AG78" s="174">
        <f t="shared" si="25"/>
        <v>2468.84</v>
      </c>
      <c r="AH78" s="174">
        <f t="shared" si="25"/>
        <v>2548.48</v>
      </c>
      <c r="AI78" s="174">
        <f t="shared" si="25"/>
        <v>2628.12</v>
      </c>
      <c r="AJ78" s="174">
        <f t="shared" si="25"/>
        <v>2707.76</v>
      </c>
      <c r="AK78" s="174">
        <f t="shared" si="25"/>
        <v>2787.4</v>
      </c>
      <c r="AL78" s="174">
        <f t="shared" si="25"/>
        <v>2867.04</v>
      </c>
      <c r="AM78" s="174">
        <f t="shared" si="25"/>
        <v>2946.68</v>
      </c>
      <c r="AN78" s="174">
        <f t="shared" si="25"/>
        <v>3026.32</v>
      </c>
      <c r="AO78" s="174">
        <f t="shared" si="25"/>
        <v>3105.96</v>
      </c>
      <c r="AP78" s="174">
        <f t="shared" si="25"/>
        <v>3185.6</v>
      </c>
      <c r="AQ78" s="174">
        <f t="shared" si="25"/>
        <v>3265.2400000000002</v>
      </c>
      <c r="AR78" s="174">
        <f t="shared" si="25"/>
        <v>3344.88</v>
      </c>
      <c r="AS78" s="174">
        <f t="shared" si="25"/>
        <v>3424.52</v>
      </c>
      <c r="AT78" s="174">
        <f t="shared" si="25"/>
        <v>3504.16</v>
      </c>
      <c r="AU78" s="174">
        <f t="shared" si="25"/>
        <v>3583.8</v>
      </c>
      <c r="AV78" s="174">
        <f t="shared" si="26"/>
        <v>3663.44</v>
      </c>
      <c r="AW78" s="174">
        <f t="shared" si="26"/>
        <v>3743.08</v>
      </c>
      <c r="AX78" s="174">
        <f t="shared" si="26"/>
        <v>3822.7200000000003</v>
      </c>
      <c r="AY78" s="174">
        <f t="shared" si="26"/>
        <v>3902.36</v>
      </c>
      <c r="AZ78" s="178">
        <f t="shared" si="26"/>
        <v>3982</v>
      </c>
    </row>
    <row r="79" spans="1:52" x14ac:dyDescent="0.2">
      <c r="A79" s="231">
        <v>500</v>
      </c>
      <c r="B79" s="231">
        <v>5</v>
      </c>
      <c r="C79" s="231">
        <v>1.27</v>
      </c>
      <c r="D79" s="282">
        <v>87.32</v>
      </c>
      <c r="E79" s="270"/>
      <c r="F79" s="177">
        <f t="shared" si="14"/>
        <v>349.28</v>
      </c>
      <c r="G79" s="174">
        <f t="shared" si="23"/>
        <v>436.59999999999997</v>
      </c>
      <c r="H79" s="174">
        <f t="shared" si="23"/>
        <v>523.91999999999996</v>
      </c>
      <c r="I79" s="174">
        <f t="shared" si="23"/>
        <v>611.24</v>
      </c>
      <c r="J79" s="174">
        <f t="shared" si="23"/>
        <v>698.56</v>
      </c>
      <c r="K79" s="174">
        <f t="shared" si="23"/>
        <v>785.87999999999988</v>
      </c>
      <c r="L79" s="174">
        <f t="shared" si="23"/>
        <v>873.19999999999993</v>
      </c>
      <c r="M79" s="174">
        <f t="shared" si="23"/>
        <v>960.52</v>
      </c>
      <c r="N79" s="174">
        <f t="shared" si="23"/>
        <v>1047.8399999999999</v>
      </c>
      <c r="O79" s="174">
        <f t="shared" si="23"/>
        <v>1135.1599999999999</v>
      </c>
      <c r="P79" s="174">
        <f t="shared" si="23"/>
        <v>1222.48</v>
      </c>
      <c r="Q79" s="174">
        <f t="shared" si="23"/>
        <v>1309.8</v>
      </c>
      <c r="R79" s="174">
        <f t="shared" si="23"/>
        <v>1397.12</v>
      </c>
      <c r="S79" s="174">
        <f t="shared" si="23"/>
        <v>1484.4399999999998</v>
      </c>
      <c r="T79" s="174">
        <f t="shared" si="23"/>
        <v>1571.7599999999998</v>
      </c>
      <c r="U79" s="174">
        <f t="shared" si="23"/>
        <v>1659.08</v>
      </c>
      <c r="V79" s="174">
        <f t="shared" si="23"/>
        <v>1746.3999999999999</v>
      </c>
      <c r="W79" s="174">
        <f t="shared" si="23"/>
        <v>1833.7199999999998</v>
      </c>
      <c r="X79" s="174">
        <f t="shared" si="23"/>
        <v>1921.04</v>
      </c>
      <c r="Y79" s="174">
        <f t="shared" si="23"/>
        <v>2008.36</v>
      </c>
      <c r="Z79" s="174">
        <f t="shared" si="23"/>
        <v>2095.6799999999998</v>
      </c>
      <c r="AA79" s="174">
        <f t="shared" si="24"/>
        <v>2183</v>
      </c>
      <c r="AB79" s="174">
        <f t="shared" si="24"/>
        <v>2270.3199999999997</v>
      </c>
      <c r="AC79" s="174">
        <f t="shared" si="24"/>
        <v>2357.64</v>
      </c>
      <c r="AD79" s="174">
        <f t="shared" si="24"/>
        <v>2444.96</v>
      </c>
      <c r="AE79" s="174">
        <f t="shared" si="24"/>
        <v>2532.2799999999997</v>
      </c>
      <c r="AF79" s="174">
        <f t="shared" si="24"/>
        <v>2619.6</v>
      </c>
      <c r="AG79" s="174">
        <f t="shared" si="25"/>
        <v>2706.9199999999996</v>
      </c>
      <c r="AH79" s="174">
        <f t="shared" si="25"/>
        <v>2794.24</v>
      </c>
      <c r="AI79" s="174">
        <f t="shared" si="25"/>
        <v>2881.56</v>
      </c>
      <c r="AJ79" s="174">
        <f t="shared" si="25"/>
        <v>2968.8799999999997</v>
      </c>
      <c r="AK79" s="174">
        <f t="shared" si="25"/>
        <v>3056.2</v>
      </c>
      <c r="AL79" s="174">
        <f t="shared" si="25"/>
        <v>3143.5199999999995</v>
      </c>
      <c r="AM79" s="174">
        <f t="shared" si="25"/>
        <v>3230.8399999999997</v>
      </c>
      <c r="AN79" s="174">
        <f t="shared" si="25"/>
        <v>3318.16</v>
      </c>
      <c r="AO79" s="174">
        <f t="shared" si="25"/>
        <v>3405.4799999999996</v>
      </c>
      <c r="AP79" s="174">
        <f t="shared" si="25"/>
        <v>3492.7999999999997</v>
      </c>
      <c r="AQ79" s="174">
        <f t="shared" si="25"/>
        <v>3580.12</v>
      </c>
      <c r="AR79" s="174">
        <f t="shared" si="25"/>
        <v>3667.4399999999996</v>
      </c>
      <c r="AS79" s="174">
        <f t="shared" si="25"/>
        <v>3754.7599999999998</v>
      </c>
      <c r="AT79" s="174">
        <f t="shared" si="25"/>
        <v>3842.08</v>
      </c>
      <c r="AU79" s="174">
        <f t="shared" si="25"/>
        <v>3929.3999999999996</v>
      </c>
      <c r="AV79" s="174">
        <f t="shared" si="26"/>
        <v>4016.72</v>
      </c>
      <c r="AW79" s="174">
        <f t="shared" si="26"/>
        <v>4104.04</v>
      </c>
      <c r="AX79" s="174">
        <f t="shared" si="26"/>
        <v>4191.3599999999997</v>
      </c>
      <c r="AY79" s="174">
        <f t="shared" si="26"/>
        <v>4278.6799999999994</v>
      </c>
      <c r="AZ79" s="178">
        <f t="shared" si="26"/>
        <v>4366</v>
      </c>
    </row>
    <row r="80" spans="1:52" x14ac:dyDescent="0.2">
      <c r="A80" s="231">
        <v>550</v>
      </c>
      <c r="B80" s="231">
        <v>5</v>
      </c>
      <c r="C80" s="231">
        <v>1.28</v>
      </c>
      <c r="D80" s="282">
        <v>94.94</v>
      </c>
      <c r="E80" s="270"/>
      <c r="F80" s="177">
        <f t="shared" si="14"/>
        <v>379.76</v>
      </c>
      <c r="G80" s="174">
        <f t="shared" si="23"/>
        <v>474.7</v>
      </c>
      <c r="H80" s="174">
        <f t="shared" si="23"/>
        <v>569.64</v>
      </c>
      <c r="I80" s="174">
        <f t="shared" si="23"/>
        <v>664.57999999999993</v>
      </c>
      <c r="J80" s="174">
        <f t="shared" si="23"/>
        <v>759.52</v>
      </c>
      <c r="K80" s="174">
        <f t="shared" si="23"/>
        <v>854.46</v>
      </c>
      <c r="L80" s="174">
        <f t="shared" si="23"/>
        <v>949.4</v>
      </c>
      <c r="M80" s="174">
        <f t="shared" si="23"/>
        <v>1044.3399999999999</v>
      </c>
      <c r="N80" s="174">
        <f t="shared" si="23"/>
        <v>1139.28</v>
      </c>
      <c r="O80" s="174">
        <f t="shared" si="23"/>
        <v>1234.22</v>
      </c>
      <c r="P80" s="174">
        <f t="shared" si="23"/>
        <v>1329.1599999999999</v>
      </c>
      <c r="Q80" s="174">
        <f t="shared" si="23"/>
        <v>1424.1</v>
      </c>
      <c r="R80" s="174">
        <f t="shared" si="23"/>
        <v>1519.04</v>
      </c>
      <c r="S80" s="174">
        <f t="shared" si="23"/>
        <v>1613.98</v>
      </c>
      <c r="T80" s="174">
        <f t="shared" si="23"/>
        <v>1708.92</v>
      </c>
      <c r="U80" s="174">
        <f t="shared" si="23"/>
        <v>1803.86</v>
      </c>
      <c r="V80" s="174">
        <f t="shared" si="23"/>
        <v>1898.8</v>
      </c>
      <c r="W80" s="174">
        <f t="shared" si="23"/>
        <v>1993.74</v>
      </c>
      <c r="X80" s="174">
        <f t="shared" si="23"/>
        <v>2088.6799999999998</v>
      </c>
      <c r="Y80" s="174">
        <f t="shared" si="23"/>
        <v>2183.62</v>
      </c>
      <c r="Z80" s="174">
        <f t="shared" si="23"/>
        <v>2278.56</v>
      </c>
      <c r="AA80" s="174">
        <f t="shared" si="24"/>
        <v>2373.5</v>
      </c>
      <c r="AB80" s="174">
        <f t="shared" si="24"/>
        <v>2468.44</v>
      </c>
      <c r="AC80" s="174">
        <f t="shared" si="24"/>
        <v>2563.38</v>
      </c>
      <c r="AD80" s="174">
        <f t="shared" si="24"/>
        <v>2658.3199999999997</v>
      </c>
      <c r="AE80" s="174">
        <f t="shared" si="24"/>
        <v>2753.2599999999998</v>
      </c>
      <c r="AF80" s="174">
        <f t="shared" si="24"/>
        <v>2848.2</v>
      </c>
      <c r="AG80" s="174">
        <f t="shared" si="25"/>
        <v>2943.14</v>
      </c>
      <c r="AH80" s="174">
        <f t="shared" si="25"/>
        <v>3038.08</v>
      </c>
      <c r="AI80" s="174">
        <f t="shared" si="25"/>
        <v>3133.02</v>
      </c>
      <c r="AJ80" s="174">
        <f t="shared" si="25"/>
        <v>3227.96</v>
      </c>
      <c r="AK80" s="174">
        <f t="shared" si="25"/>
        <v>3322.9</v>
      </c>
      <c r="AL80" s="174">
        <f t="shared" si="25"/>
        <v>3417.84</v>
      </c>
      <c r="AM80" s="174">
        <f t="shared" si="25"/>
        <v>3512.7799999999997</v>
      </c>
      <c r="AN80" s="174">
        <f t="shared" si="25"/>
        <v>3607.72</v>
      </c>
      <c r="AO80" s="174">
        <f t="shared" si="25"/>
        <v>3702.66</v>
      </c>
      <c r="AP80" s="174">
        <f t="shared" si="25"/>
        <v>3797.6</v>
      </c>
      <c r="AQ80" s="174">
        <f t="shared" si="25"/>
        <v>3892.54</v>
      </c>
      <c r="AR80" s="174">
        <f t="shared" si="25"/>
        <v>3987.48</v>
      </c>
      <c r="AS80" s="174">
        <f t="shared" si="25"/>
        <v>4082.42</v>
      </c>
      <c r="AT80" s="174">
        <f t="shared" si="25"/>
        <v>4177.3599999999997</v>
      </c>
      <c r="AU80" s="174">
        <f t="shared" si="25"/>
        <v>4272.3</v>
      </c>
      <c r="AV80" s="174">
        <f t="shared" si="26"/>
        <v>4367.24</v>
      </c>
      <c r="AW80" s="174">
        <f t="shared" si="26"/>
        <v>4462.18</v>
      </c>
      <c r="AX80" s="174">
        <f t="shared" si="26"/>
        <v>4557.12</v>
      </c>
      <c r="AY80" s="174">
        <f t="shared" si="26"/>
        <v>4652.0599999999995</v>
      </c>
      <c r="AZ80" s="178">
        <f t="shared" si="26"/>
        <v>4747</v>
      </c>
    </row>
    <row r="81" spans="1:52" x14ac:dyDescent="0.2">
      <c r="A81" s="231">
        <v>600</v>
      </c>
      <c r="B81" s="231">
        <v>5</v>
      </c>
      <c r="C81" s="231">
        <v>1.28</v>
      </c>
      <c r="D81" s="282">
        <v>102.48</v>
      </c>
      <c r="E81" s="270"/>
      <c r="F81" s="177">
        <f t="shared" si="14"/>
        <v>409.92</v>
      </c>
      <c r="G81" s="174">
        <f t="shared" si="23"/>
        <v>512.4</v>
      </c>
      <c r="H81" s="174">
        <f t="shared" si="23"/>
        <v>614.88</v>
      </c>
      <c r="I81" s="174">
        <f t="shared" si="23"/>
        <v>717.36</v>
      </c>
      <c r="J81" s="174">
        <f t="shared" si="23"/>
        <v>819.84</v>
      </c>
      <c r="K81" s="174">
        <f t="shared" si="23"/>
        <v>922.32</v>
      </c>
      <c r="L81" s="174">
        <f t="shared" si="23"/>
        <v>1024.8</v>
      </c>
      <c r="M81" s="174">
        <f t="shared" si="23"/>
        <v>1127.28</v>
      </c>
      <c r="N81" s="174">
        <f t="shared" si="23"/>
        <v>1229.76</v>
      </c>
      <c r="O81" s="174">
        <f t="shared" si="23"/>
        <v>1332.24</v>
      </c>
      <c r="P81" s="174">
        <f t="shared" si="23"/>
        <v>1434.72</v>
      </c>
      <c r="Q81" s="174">
        <f t="shared" si="23"/>
        <v>1537.2</v>
      </c>
      <c r="R81" s="174">
        <f t="shared" si="23"/>
        <v>1639.68</v>
      </c>
      <c r="S81" s="174">
        <f t="shared" si="23"/>
        <v>1742.16</v>
      </c>
      <c r="T81" s="174">
        <f t="shared" si="23"/>
        <v>1844.64</v>
      </c>
      <c r="U81" s="174">
        <f t="shared" si="23"/>
        <v>1947.1200000000001</v>
      </c>
      <c r="V81" s="174">
        <f t="shared" si="23"/>
        <v>2049.6</v>
      </c>
      <c r="W81" s="174">
        <f t="shared" si="23"/>
        <v>2152.08</v>
      </c>
      <c r="X81" s="174">
        <f t="shared" si="23"/>
        <v>2254.56</v>
      </c>
      <c r="Y81" s="174">
        <f t="shared" si="23"/>
        <v>2357.04</v>
      </c>
      <c r="Z81" s="174">
        <f t="shared" si="23"/>
        <v>2459.52</v>
      </c>
      <c r="AA81" s="174">
        <f t="shared" si="24"/>
        <v>2562</v>
      </c>
      <c r="AB81" s="174">
        <f t="shared" si="24"/>
        <v>2664.48</v>
      </c>
      <c r="AC81" s="174">
        <f t="shared" si="24"/>
        <v>2766.96</v>
      </c>
      <c r="AD81" s="174">
        <f t="shared" si="24"/>
        <v>2869.44</v>
      </c>
      <c r="AE81" s="174">
        <f t="shared" si="24"/>
        <v>2971.92</v>
      </c>
      <c r="AF81" s="174">
        <f t="shared" si="24"/>
        <v>3074.4</v>
      </c>
      <c r="AG81" s="174">
        <f t="shared" si="25"/>
        <v>3176.88</v>
      </c>
      <c r="AH81" s="174">
        <f t="shared" si="25"/>
        <v>3279.36</v>
      </c>
      <c r="AI81" s="174">
        <f t="shared" si="25"/>
        <v>3381.84</v>
      </c>
      <c r="AJ81" s="174">
        <f t="shared" si="25"/>
        <v>3484.32</v>
      </c>
      <c r="AK81" s="174">
        <f t="shared" si="25"/>
        <v>3586.8</v>
      </c>
      <c r="AL81" s="174">
        <f t="shared" si="25"/>
        <v>3689.28</v>
      </c>
      <c r="AM81" s="174">
        <f t="shared" si="25"/>
        <v>3791.76</v>
      </c>
      <c r="AN81" s="174">
        <f t="shared" si="25"/>
        <v>3894.2400000000002</v>
      </c>
      <c r="AO81" s="174">
        <f t="shared" si="25"/>
        <v>3996.7200000000003</v>
      </c>
      <c r="AP81" s="174">
        <f t="shared" si="25"/>
        <v>4099.2</v>
      </c>
      <c r="AQ81" s="174">
        <f t="shared" si="25"/>
        <v>4201.68</v>
      </c>
      <c r="AR81" s="174">
        <f t="shared" si="25"/>
        <v>4304.16</v>
      </c>
      <c r="AS81" s="174">
        <f t="shared" si="25"/>
        <v>4406.6400000000003</v>
      </c>
      <c r="AT81" s="174">
        <f t="shared" si="25"/>
        <v>4509.12</v>
      </c>
      <c r="AU81" s="174">
        <f t="shared" si="25"/>
        <v>4611.6000000000004</v>
      </c>
      <c r="AV81" s="174">
        <f t="shared" si="26"/>
        <v>4714.08</v>
      </c>
      <c r="AW81" s="174">
        <f t="shared" si="26"/>
        <v>4816.5600000000004</v>
      </c>
      <c r="AX81" s="174">
        <f t="shared" si="26"/>
        <v>4919.04</v>
      </c>
      <c r="AY81" s="174">
        <f t="shared" si="26"/>
        <v>5021.5200000000004</v>
      </c>
      <c r="AZ81" s="178">
        <f t="shared" si="26"/>
        <v>5124</v>
      </c>
    </row>
    <row r="82" spans="1:52" x14ac:dyDescent="0.2">
      <c r="A82" s="231">
        <v>650</v>
      </c>
      <c r="B82" s="231">
        <v>5</v>
      </c>
      <c r="C82" s="231">
        <v>1.29</v>
      </c>
      <c r="D82" s="282">
        <v>109.96</v>
      </c>
      <c r="E82" s="270"/>
      <c r="F82" s="177">
        <f t="shared" si="14"/>
        <v>439.84</v>
      </c>
      <c r="G82" s="174">
        <f t="shared" si="23"/>
        <v>549.79999999999995</v>
      </c>
      <c r="H82" s="174">
        <f t="shared" si="23"/>
        <v>659.76</v>
      </c>
      <c r="I82" s="174">
        <f t="shared" si="23"/>
        <v>769.71999999999991</v>
      </c>
      <c r="J82" s="174">
        <f t="shared" si="23"/>
        <v>879.68</v>
      </c>
      <c r="K82" s="174">
        <f t="shared" si="23"/>
        <v>989.64</v>
      </c>
      <c r="L82" s="174">
        <f t="shared" si="23"/>
        <v>1099.5999999999999</v>
      </c>
      <c r="M82" s="174">
        <f t="shared" si="23"/>
        <v>1209.56</v>
      </c>
      <c r="N82" s="174">
        <f t="shared" si="23"/>
        <v>1319.52</v>
      </c>
      <c r="O82" s="174">
        <f t="shared" si="23"/>
        <v>1429.48</v>
      </c>
      <c r="P82" s="174">
        <f t="shared" si="23"/>
        <v>1539.4399999999998</v>
      </c>
      <c r="Q82" s="174">
        <f t="shared" si="23"/>
        <v>1649.3999999999999</v>
      </c>
      <c r="R82" s="174">
        <f t="shared" si="23"/>
        <v>1759.36</v>
      </c>
      <c r="S82" s="174">
        <f t="shared" si="23"/>
        <v>1869.32</v>
      </c>
      <c r="T82" s="174">
        <f t="shared" si="23"/>
        <v>1979.28</v>
      </c>
      <c r="U82" s="174">
        <f t="shared" si="23"/>
        <v>2089.2399999999998</v>
      </c>
      <c r="V82" s="174">
        <f t="shared" si="23"/>
        <v>2199.1999999999998</v>
      </c>
      <c r="W82" s="174">
        <f t="shared" si="23"/>
        <v>2309.16</v>
      </c>
      <c r="X82" s="174">
        <f t="shared" si="23"/>
        <v>2419.12</v>
      </c>
      <c r="Y82" s="174">
        <f t="shared" si="23"/>
        <v>2529.08</v>
      </c>
      <c r="Z82" s="174">
        <f t="shared" si="23"/>
        <v>2639.04</v>
      </c>
      <c r="AA82" s="174">
        <f t="shared" si="24"/>
        <v>2749</v>
      </c>
      <c r="AB82" s="174">
        <f t="shared" si="24"/>
        <v>2858.96</v>
      </c>
      <c r="AC82" s="174">
        <f t="shared" si="24"/>
        <v>2968.9199999999996</v>
      </c>
      <c r="AD82" s="174">
        <f t="shared" si="24"/>
        <v>3078.8799999999997</v>
      </c>
      <c r="AE82" s="174">
        <f t="shared" si="24"/>
        <v>3188.8399999999997</v>
      </c>
      <c r="AF82" s="174">
        <f t="shared" si="24"/>
        <v>3298.7999999999997</v>
      </c>
      <c r="AG82" s="174">
        <f t="shared" si="25"/>
        <v>3408.7599999999998</v>
      </c>
      <c r="AH82" s="174">
        <f t="shared" si="25"/>
        <v>3518.72</v>
      </c>
      <c r="AI82" s="174">
        <f t="shared" si="25"/>
        <v>3628.68</v>
      </c>
      <c r="AJ82" s="174">
        <f t="shared" si="25"/>
        <v>3738.64</v>
      </c>
      <c r="AK82" s="174">
        <f t="shared" si="25"/>
        <v>3848.6</v>
      </c>
      <c r="AL82" s="174">
        <f t="shared" si="25"/>
        <v>3958.56</v>
      </c>
      <c r="AM82" s="174">
        <f t="shared" si="25"/>
        <v>4068.52</v>
      </c>
      <c r="AN82" s="174">
        <f t="shared" si="25"/>
        <v>4178.4799999999996</v>
      </c>
      <c r="AO82" s="174">
        <f t="shared" si="25"/>
        <v>4288.4399999999996</v>
      </c>
      <c r="AP82" s="174">
        <f t="shared" si="25"/>
        <v>4398.3999999999996</v>
      </c>
      <c r="AQ82" s="174">
        <f t="shared" si="25"/>
        <v>4508.3599999999997</v>
      </c>
      <c r="AR82" s="174">
        <f t="shared" si="25"/>
        <v>4618.32</v>
      </c>
      <c r="AS82" s="174">
        <f t="shared" si="25"/>
        <v>4728.28</v>
      </c>
      <c r="AT82" s="174">
        <f t="shared" si="25"/>
        <v>4838.24</v>
      </c>
      <c r="AU82" s="174">
        <f t="shared" si="25"/>
        <v>4948.2</v>
      </c>
      <c r="AV82" s="174">
        <f t="shared" si="26"/>
        <v>5058.16</v>
      </c>
      <c r="AW82" s="174">
        <f t="shared" si="26"/>
        <v>5168.12</v>
      </c>
      <c r="AX82" s="174">
        <f t="shared" si="26"/>
        <v>5278.08</v>
      </c>
      <c r="AY82" s="174">
        <f t="shared" si="26"/>
        <v>5388.04</v>
      </c>
      <c r="AZ82" s="178">
        <f t="shared" si="26"/>
        <v>5498</v>
      </c>
    </row>
    <row r="83" spans="1:52" x14ac:dyDescent="0.2">
      <c r="A83" s="231">
        <v>750</v>
      </c>
      <c r="B83" s="231">
        <v>5</v>
      </c>
      <c r="C83" s="231">
        <v>1.3</v>
      </c>
      <c r="D83" s="282">
        <v>124.8</v>
      </c>
      <c r="E83" s="270"/>
      <c r="F83" s="177">
        <f t="shared" si="14"/>
        <v>499.2</v>
      </c>
      <c r="G83" s="174">
        <f t="shared" si="23"/>
        <v>624</v>
      </c>
      <c r="H83" s="174">
        <f t="shared" si="23"/>
        <v>748.8</v>
      </c>
      <c r="I83" s="174">
        <f t="shared" si="23"/>
        <v>873.6</v>
      </c>
      <c r="J83" s="174">
        <f t="shared" si="23"/>
        <v>998.4</v>
      </c>
      <c r="K83" s="174">
        <f t="shared" si="23"/>
        <v>1123.2</v>
      </c>
      <c r="L83" s="174">
        <f t="shared" si="23"/>
        <v>1248</v>
      </c>
      <c r="M83" s="174">
        <f t="shared" si="23"/>
        <v>1372.8</v>
      </c>
      <c r="N83" s="174">
        <f t="shared" si="23"/>
        <v>1497.6</v>
      </c>
      <c r="O83" s="174">
        <f t="shared" si="23"/>
        <v>1622.3999999999999</v>
      </c>
      <c r="P83" s="174">
        <f t="shared" si="23"/>
        <v>1747.2</v>
      </c>
      <c r="Q83" s="174">
        <f t="shared" si="23"/>
        <v>1872</v>
      </c>
      <c r="R83" s="174">
        <f t="shared" si="23"/>
        <v>1996.8</v>
      </c>
      <c r="S83" s="174">
        <f t="shared" si="23"/>
        <v>2121.6</v>
      </c>
      <c r="T83" s="174">
        <f t="shared" si="23"/>
        <v>2246.4</v>
      </c>
      <c r="U83" s="174">
        <f t="shared" si="23"/>
        <v>2371.1999999999998</v>
      </c>
      <c r="V83" s="174">
        <f t="shared" si="23"/>
        <v>2496</v>
      </c>
      <c r="W83" s="174">
        <f t="shared" si="23"/>
        <v>2620.7999999999997</v>
      </c>
      <c r="X83" s="174">
        <f t="shared" si="23"/>
        <v>2745.6</v>
      </c>
      <c r="Y83" s="174">
        <f t="shared" si="23"/>
        <v>2870.4</v>
      </c>
      <c r="Z83" s="174">
        <f t="shared" si="23"/>
        <v>2995.2</v>
      </c>
      <c r="AA83" s="174">
        <f t="shared" si="24"/>
        <v>3120</v>
      </c>
      <c r="AB83" s="174">
        <f t="shared" si="24"/>
        <v>3244.7999999999997</v>
      </c>
      <c r="AC83" s="174">
        <f t="shared" si="24"/>
        <v>3369.6</v>
      </c>
      <c r="AD83" s="174">
        <f t="shared" si="24"/>
        <v>3494.4</v>
      </c>
      <c r="AE83" s="174">
        <f t="shared" si="24"/>
        <v>3619.2</v>
      </c>
      <c r="AF83" s="174">
        <f t="shared" si="24"/>
        <v>3744</v>
      </c>
      <c r="AG83" s="174">
        <f t="shared" si="25"/>
        <v>3868.7999999999997</v>
      </c>
      <c r="AH83" s="174">
        <f t="shared" si="25"/>
        <v>3993.6</v>
      </c>
      <c r="AI83" s="174">
        <f t="shared" si="25"/>
        <v>4118.3999999999996</v>
      </c>
      <c r="AJ83" s="174">
        <f t="shared" si="25"/>
        <v>4243.2</v>
      </c>
      <c r="AK83" s="174">
        <f t="shared" si="25"/>
        <v>4368</v>
      </c>
      <c r="AL83" s="174">
        <f t="shared" si="25"/>
        <v>4492.8</v>
      </c>
      <c r="AM83" s="174">
        <f t="shared" si="25"/>
        <v>4617.5999999999995</v>
      </c>
      <c r="AN83" s="174">
        <f t="shared" si="25"/>
        <v>4742.3999999999996</v>
      </c>
      <c r="AO83" s="174">
        <f t="shared" si="25"/>
        <v>4867.2</v>
      </c>
      <c r="AP83" s="174">
        <f t="shared" si="25"/>
        <v>4992</v>
      </c>
      <c r="AQ83" s="174">
        <f t="shared" si="25"/>
        <v>5116.8</v>
      </c>
      <c r="AR83" s="174">
        <f t="shared" si="25"/>
        <v>5241.5999999999995</v>
      </c>
      <c r="AS83" s="174">
        <f t="shared" si="25"/>
        <v>5366.4</v>
      </c>
      <c r="AT83" s="174">
        <f t="shared" si="25"/>
        <v>5491.2</v>
      </c>
      <c r="AU83" s="174">
        <f t="shared" si="25"/>
        <v>5616</v>
      </c>
      <c r="AV83" s="174">
        <f t="shared" si="26"/>
        <v>5740.8</v>
      </c>
      <c r="AW83" s="174">
        <f t="shared" si="26"/>
        <v>5865.5999999999995</v>
      </c>
      <c r="AX83" s="174">
        <f t="shared" si="26"/>
        <v>5990.4</v>
      </c>
      <c r="AY83" s="174">
        <f t="shared" si="26"/>
        <v>6115.2</v>
      </c>
      <c r="AZ83" s="178">
        <f t="shared" si="26"/>
        <v>6240</v>
      </c>
    </row>
    <row r="84" spans="1:52" x14ac:dyDescent="0.2">
      <c r="A84" s="231">
        <v>800</v>
      </c>
      <c r="B84" s="231">
        <v>5</v>
      </c>
      <c r="C84" s="231">
        <v>1.3</v>
      </c>
      <c r="D84" s="282">
        <v>132.13</v>
      </c>
      <c r="E84" s="270"/>
      <c r="F84" s="177">
        <f t="shared" si="14"/>
        <v>528.52</v>
      </c>
      <c r="G84" s="174">
        <f t="shared" si="23"/>
        <v>660.65</v>
      </c>
      <c r="H84" s="174">
        <f t="shared" si="23"/>
        <v>792.78</v>
      </c>
      <c r="I84" s="174">
        <f t="shared" si="23"/>
        <v>924.91</v>
      </c>
      <c r="J84" s="174">
        <f t="shared" si="23"/>
        <v>1057.04</v>
      </c>
      <c r="K84" s="174">
        <f t="shared" si="23"/>
        <v>1189.17</v>
      </c>
      <c r="L84" s="174">
        <f t="shared" si="23"/>
        <v>1321.3</v>
      </c>
      <c r="M84" s="174">
        <f t="shared" si="23"/>
        <v>1453.4299999999998</v>
      </c>
      <c r="N84" s="174">
        <f t="shared" si="23"/>
        <v>1585.56</v>
      </c>
      <c r="O84" s="174">
        <f t="shared" si="23"/>
        <v>1717.69</v>
      </c>
      <c r="P84" s="174">
        <f t="shared" si="23"/>
        <v>1849.82</v>
      </c>
      <c r="Q84" s="174">
        <f t="shared" si="23"/>
        <v>1981.9499999999998</v>
      </c>
      <c r="R84" s="174">
        <f t="shared" si="23"/>
        <v>2114.08</v>
      </c>
      <c r="S84" s="174">
        <f t="shared" si="23"/>
        <v>2246.21</v>
      </c>
      <c r="T84" s="174">
        <f t="shared" si="23"/>
        <v>2378.34</v>
      </c>
      <c r="U84" s="174">
        <f t="shared" si="23"/>
        <v>2510.4699999999998</v>
      </c>
      <c r="V84" s="174">
        <f t="shared" si="23"/>
        <v>2642.6</v>
      </c>
      <c r="W84" s="174">
        <f t="shared" si="23"/>
        <v>2774.73</v>
      </c>
      <c r="X84" s="174">
        <f t="shared" si="23"/>
        <v>2906.8599999999997</v>
      </c>
      <c r="Y84" s="174">
        <f t="shared" si="23"/>
        <v>3038.99</v>
      </c>
      <c r="Z84" s="174">
        <f t="shared" si="23"/>
        <v>3171.12</v>
      </c>
      <c r="AA84" s="174">
        <f t="shared" si="24"/>
        <v>3303.25</v>
      </c>
      <c r="AB84" s="174">
        <f t="shared" si="24"/>
        <v>3435.38</v>
      </c>
      <c r="AC84" s="174">
        <f t="shared" si="24"/>
        <v>3567.5099999999998</v>
      </c>
      <c r="AD84" s="174">
        <f t="shared" si="24"/>
        <v>3699.64</v>
      </c>
      <c r="AE84" s="174">
        <f t="shared" si="24"/>
        <v>3831.77</v>
      </c>
      <c r="AF84" s="174">
        <f t="shared" si="24"/>
        <v>3963.8999999999996</v>
      </c>
      <c r="AG84" s="174">
        <f t="shared" si="25"/>
        <v>4096.03</v>
      </c>
      <c r="AH84" s="174">
        <f t="shared" si="25"/>
        <v>4228.16</v>
      </c>
      <c r="AI84" s="174">
        <f t="shared" si="25"/>
        <v>4360.29</v>
      </c>
      <c r="AJ84" s="174">
        <f t="shared" si="25"/>
        <v>4492.42</v>
      </c>
      <c r="AK84" s="174">
        <f t="shared" si="25"/>
        <v>4624.55</v>
      </c>
      <c r="AL84" s="174">
        <f t="shared" si="25"/>
        <v>4756.68</v>
      </c>
      <c r="AM84" s="174">
        <f t="shared" si="25"/>
        <v>4888.8099999999995</v>
      </c>
      <c r="AN84" s="174">
        <f t="shared" si="25"/>
        <v>5020.9399999999996</v>
      </c>
      <c r="AO84" s="174">
        <f t="shared" si="25"/>
        <v>5153.07</v>
      </c>
      <c r="AP84" s="174">
        <f t="shared" si="25"/>
        <v>5285.2</v>
      </c>
      <c r="AQ84" s="174">
        <f t="shared" si="25"/>
        <v>5417.33</v>
      </c>
      <c r="AR84" s="174">
        <f t="shared" si="25"/>
        <v>5549.46</v>
      </c>
      <c r="AS84" s="174">
        <f t="shared" si="25"/>
        <v>5681.59</v>
      </c>
      <c r="AT84" s="174">
        <f t="shared" si="25"/>
        <v>5813.7199999999993</v>
      </c>
      <c r="AU84" s="174">
        <f t="shared" si="25"/>
        <v>5945.8499999999995</v>
      </c>
      <c r="AV84" s="174">
        <f t="shared" si="26"/>
        <v>6077.98</v>
      </c>
      <c r="AW84" s="174">
        <f t="shared" si="26"/>
        <v>6210.11</v>
      </c>
      <c r="AX84" s="174">
        <f t="shared" si="26"/>
        <v>6342.24</v>
      </c>
      <c r="AY84" s="174">
        <f t="shared" si="26"/>
        <v>6474.37</v>
      </c>
      <c r="AZ84" s="178">
        <f t="shared" si="26"/>
        <v>6606.5</v>
      </c>
    </row>
    <row r="85" spans="1:52" x14ac:dyDescent="0.2">
      <c r="A85" s="231">
        <v>900</v>
      </c>
      <c r="B85" s="231">
        <v>5</v>
      </c>
      <c r="C85" s="231">
        <v>1.31</v>
      </c>
      <c r="D85" s="282">
        <v>146.80000000000001</v>
      </c>
      <c r="E85" s="270"/>
      <c r="F85" s="177">
        <f t="shared" si="14"/>
        <v>587.20000000000005</v>
      </c>
      <c r="G85" s="174">
        <f t="shared" si="23"/>
        <v>734</v>
      </c>
      <c r="H85" s="174">
        <f t="shared" si="23"/>
        <v>880.80000000000007</v>
      </c>
      <c r="I85" s="174">
        <f t="shared" si="23"/>
        <v>1027.6000000000001</v>
      </c>
      <c r="J85" s="174">
        <f t="shared" si="23"/>
        <v>1174.4000000000001</v>
      </c>
      <c r="K85" s="174">
        <f t="shared" si="23"/>
        <v>1321.2</v>
      </c>
      <c r="L85" s="174">
        <f t="shared" si="23"/>
        <v>1468</v>
      </c>
      <c r="M85" s="174">
        <f t="shared" si="23"/>
        <v>1614.8000000000002</v>
      </c>
      <c r="N85" s="174">
        <f t="shared" si="23"/>
        <v>1761.6000000000001</v>
      </c>
      <c r="O85" s="174">
        <f t="shared" si="23"/>
        <v>1908.4</v>
      </c>
      <c r="P85" s="174">
        <f t="shared" si="23"/>
        <v>2055.2000000000003</v>
      </c>
      <c r="Q85" s="174">
        <f t="shared" si="23"/>
        <v>2202</v>
      </c>
      <c r="R85" s="174">
        <f t="shared" si="23"/>
        <v>2348.8000000000002</v>
      </c>
      <c r="S85" s="174">
        <f t="shared" si="23"/>
        <v>2495.6000000000004</v>
      </c>
      <c r="T85" s="174">
        <f t="shared" si="23"/>
        <v>2642.4</v>
      </c>
      <c r="U85" s="174">
        <f t="shared" si="23"/>
        <v>2789.2000000000003</v>
      </c>
      <c r="V85" s="174">
        <f t="shared" si="23"/>
        <v>2936</v>
      </c>
      <c r="W85" s="174">
        <f t="shared" si="23"/>
        <v>3082.8</v>
      </c>
      <c r="X85" s="174">
        <f t="shared" si="23"/>
        <v>3229.6000000000004</v>
      </c>
      <c r="Y85" s="174">
        <f t="shared" si="23"/>
        <v>3376.4</v>
      </c>
      <c r="Z85" s="174">
        <f t="shared" si="23"/>
        <v>3523.2000000000003</v>
      </c>
      <c r="AA85" s="174">
        <f t="shared" si="24"/>
        <v>3670.0000000000005</v>
      </c>
      <c r="AB85" s="174">
        <f t="shared" si="24"/>
        <v>3816.8</v>
      </c>
      <c r="AC85" s="174">
        <f t="shared" si="24"/>
        <v>3963.6000000000004</v>
      </c>
      <c r="AD85" s="174">
        <f t="shared" si="24"/>
        <v>4110.4000000000005</v>
      </c>
      <c r="AE85" s="174">
        <f t="shared" si="24"/>
        <v>4257.2000000000007</v>
      </c>
      <c r="AF85" s="174">
        <f t="shared" si="24"/>
        <v>4404</v>
      </c>
      <c r="AG85" s="174">
        <f t="shared" si="25"/>
        <v>4550.8</v>
      </c>
      <c r="AH85" s="174">
        <f t="shared" si="25"/>
        <v>4697.6000000000004</v>
      </c>
      <c r="AI85" s="174">
        <f t="shared" si="25"/>
        <v>4844.4000000000005</v>
      </c>
      <c r="AJ85" s="174">
        <f t="shared" si="25"/>
        <v>4991.2000000000007</v>
      </c>
      <c r="AK85" s="174">
        <f t="shared" si="25"/>
        <v>5138</v>
      </c>
      <c r="AL85" s="174">
        <f t="shared" si="25"/>
        <v>5284.8</v>
      </c>
      <c r="AM85" s="174">
        <f t="shared" si="25"/>
        <v>5431.6</v>
      </c>
      <c r="AN85" s="174">
        <f t="shared" si="25"/>
        <v>5578.4000000000005</v>
      </c>
      <c r="AO85" s="174">
        <f t="shared" si="25"/>
        <v>5725.2000000000007</v>
      </c>
      <c r="AP85" s="174">
        <f t="shared" si="25"/>
        <v>5872</v>
      </c>
      <c r="AQ85" s="174">
        <f t="shared" si="25"/>
        <v>6018.8</v>
      </c>
      <c r="AR85" s="174">
        <f t="shared" si="25"/>
        <v>6165.6</v>
      </c>
      <c r="AS85" s="174">
        <f t="shared" si="25"/>
        <v>6312.4000000000005</v>
      </c>
      <c r="AT85" s="174">
        <f t="shared" si="25"/>
        <v>6459.2000000000007</v>
      </c>
      <c r="AU85" s="174">
        <f t="shared" si="25"/>
        <v>6606.0000000000009</v>
      </c>
      <c r="AV85" s="174">
        <f t="shared" si="26"/>
        <v>6752.8</v>
      </c>
      <c r="AW85" s="174">
        <f t="shared" si="26"/>
        <v>6899.6</v>
      </c>
      <c r="AX85" s="174">
        <f t="shared" si="26"/>
        <v>7046.4000000000005</v>
      </c>
      <c r="AY85" s="174">
        <f t="shared" si="26"/>
        <v>7193.2000000000007</v>
      </c>
      <c r="AZ85" s="178">
        <f t="shared" si="26"/>
        <v>7340.0000000000009</v>
      </c>
    </row>
    <row r="86" spans="1:52" x14ac:dyDescent="0.2">
      <c r="A86" s="231">
        <v>1000</v>
      </c>
      <c r="B86" s="231">
        <v>5</v>
      </c>
      <c r="C86" s="231">
        <v>1.32</v>
      </c>
      <c r="D86" s="282">
        <v>161.32</v>
      </c>
      <c r="E86" s="270"/>
      <c r="F86" s="177">
        <f t="shared" si="14"/>
        <v>645.28</v>
      </c>
      <c r="G86" s="174">
        <f t="shared" si="23"/>
        <v>806.59999999999991</v>
      </c>
      <c r="H86" s="174">
        <f t="shared" si="23"/>
        <v>967.92</v>
      </c>
      <c r="I86" s="174">
        <f t="shared" si="23"/>
        <v>1129.24</v>
      </c>
      <c r="J86" s="174">
        <f t="shared" si="23"/>
        <v>1290.56</v>
      </c>
      <c r="K86" s="174">
        <f t="shared" si="23"/>
        <v>1451.8799999999999</v>
      </c>
      <c r="L86" s="174">
        <f t="shared" si="23"/>
        <v>1613.1999999999998</v>
      </c>
      <c r="M86" s="174">
        <f t="shared" si="23"/>
        <v>1774.52</v>
      </c>
      <c r="N86" s="174">
        <f t="shared" si="23"/>
        <v>1935.84</v>
      </c>
      <c r="O86" s="174">
        <f t="shared" si="23"/>
        <v>2097.16</v>
      </c>
      <c r="P86" s="174">
        <f t="shared" si="23"/>
        <v>2258.48</v>
      </c>
      <c r="Q86" s="174">
        <f t="shared" si="23"/>
        <v>2419.7999999999997</v>
      </c>
      <c r="R86" s="174">
        <f t="shared" ref="H86:AA101" si="27">(($D$6/50)^$C86)*(R$11*$D86)</f>
        <v>2581.12</v>
      </c>
      <c r="S86" s="174">
        <f t="shared" si="27"/>
        <v>2742.44</v>
      </c>
      <c r="T86" s="174">
        <f t="shared" si="27"/>
        <v>2903.7599999999998</v>
      </c>
      <c r="U86" s="174">
        <f t="shared" si="27"/>
        <v>3065.08</v>
      </c>
      <c r="V86" s="174">
        <f t="shared" si="27"/>
        <v>3226.3999999999996</v>
      </c>
      <c r="W86" s="174">
        <f t="shared" si="27"/>
        <v>3387.72</v>
      </c>
      <c r="X86" s="174">
        <f t="shared" si="27"/>
        <v>3549.04</v>
      </c>
      <c r="Y86" s="174">
        <f t="shared" si="27"/>
        <v>3710.3599999999997</v>
      </c>
      <c r="Z86" s="174">
        <f t="shared" si="27"/>
        <v>3871.68</v>
      </c>
      <c r="AA86" s="174">
        <f t="shared" si="27"/>
        <v>4033</v>
      </c>
      <c r="AB86" s="174">
        <f t="shared" si="24"/>
        <v>4194.32</v>
      </c>
      <c r="AC86" s="174">
        <f t="shared" si="24"/>
        <v>4355.6399999999994</v>
      </c>
      <c r="AD86" s="174">
        <f t="shared" si="24"/>
        <v>4516.96</v>
      </c>
      <c r="AE86" s="174">
        <f t="shared" si="24"/>
        <v>4678.28</v>
      </c>
      <c r="AF86" s="174">
        <f t="shared" si="24"/>
        <v>4839.5999999999995</v>
      </c>
      <c r="AG86" s="174">
        <f t="shared" si="25"/>
        <v>5000.92</v>
      </c>
      <c r="AH86" s="174">
        <f t="shared" si="25"/>
        <v>5162.24</v>
      </c>
      <c r="AI86" s="174">
        <f t="shared" si="25"/>
        <v>5323.5599999999995</v>
      </c>
      <c r="AJ86" s="174">
        <f t="shared" si="25"/>
        <v>5484.88</v>
      </c>
      <c r="AK86" s="174">
        <f t="shared" si="25"/>
        <v>5646.2</v>
      </c>
      <c r="AL86" s="174">
        <f t="shared" si="25"/>
        <v>5807.5199999999995</v>
      </c>
      <c r="AM86" s="174">
        <f t="shared" si="25"/>
        <v>5968.84</v>
      </c>
      <c r="AN86" s="174">
        <f t="shared" si="25"/>
        <v>6130.16</v>
      </c>
      <c r="AO86" s="174">
        <f t="shared" si="25"/>
        <v>6291.48</v>
      </c>
      <c r="AP86" s="174">
        <f t="shared" si="25"/>
        <v>6452.7999999999993</v>
      </c>
      <c r="AQ86" s="174">
        <f t="shared" si="25"/>
        <v>6614.12</v>
      </c>
      <c r="AR86" s="174">
        <f t="shared" si="25"/>
        <v>6775.44</v>
      </c>
      <c r="AS86" s="174">
        <f t="shared" si="25"/>
        <v>6936.7599999999993</v>
      </c>
      <c r="AT86" s="174">
        <f t="shared" si="25"/>
        <v>7098.08</v>
      </c>
      <c r="AU86" s="174">
        <f t="shared" si="25"/>
        <v>7259.4</v>
      </c>
      <c r="AV86" s="174">
        <f t="shared" si="26"/>
        <v>7420.7199999999993</v>
      </c>
      <c r="AW86" s="174">
        <f t="shared" si="26"/>
        <v>7582.04</v>
      </c>
      <c r="AX86" s="174">
        <f t="shared" si="26"/>
        <v>7743.36</v>
      </c>
      <c r="AY86" s="174">
        <f t="shared" si="26"/>
        <v>7904.6799999999994</v>
      </c>
      <c r="AZ86" s="178">
        <f t="shared" si="26"/>
        <v>8066</v>
      </c>
    </row>
    <row r="87" spans="1:52" x14ac:dyDescent="0.2">
      <c r="A87" s="231">
        <v>1100</v>
      </c>
      <c r="B87" s="231">
        <v>5</v>
      </c>
      <c r="C87" s="231">
        <v>1.33</v>
      </c>
      <c r="D87" s="282">
        <v>175.78</v>
      </c>
      <c r="E87" s="270"/>
      <c r="F87" s="177">
        <f t="shared" si="14"/>
        <v>703.12</v>
      </c>
      <c r="G87" s="174">
        <f t="shared" si="23"/>
        <v>878.9</v>
      </c>
      <c r="H87" s="174">
        <f t="shared" si="27"/>
        <v>1054.68</v>
      </c>
      <c r="I87" s="174">
        <f t="shared" si="27"/>
        <v>1230.46</v>
      </c>
      <c r="J87" s="174">
        <f t="shared" si="27"/>
        <v>1406.24</v>
      </c>
      <c r="K87" s="174">
        <f t="shared" si="27"/>
        <v>1582.02</v>
      </c>
      <c r="L87" s="174">
        <f t="shared" si="27"/>
        <v>1757.8</v>
      </c>
      <c r="M87" s="174">
        <f t="shared" si="27"/>
        <v>1933.58</v>
      </c>
      <c r="N87" s="174">
        <f t="shared" si="27"/>
        <v>2109.36</v>
      </c>
      <c r="O87" s="174">
        <f t="shared" si="27"/>
        <v>2285.14</v>
      </c>
      <c r="P87" s="174">
        <f t="shared" si="27"/>
        <v>2460.92</v>
      </c>
      <c r="Q87" s="174">
        <f t="shared" si="27"/>
        <v>2636.7</v>
      </c>
      <c r="R87" s="174">
        <f t="shared" si="27"/>
        <v>2812.48</v>
      </c>
      <c r="S87" s="174">
        <f t="shared" si="27"/>
        <v>2988.26</v>
      </c>
      <c r="T87" s="174">
        <f t="shared" si="27"/>
        <v>3164.04</v>
      </c>
      <c r="U87" s="174">
        <f t="shared" si="27"/>
        <v>3339.82</v>
      </c>
      <c r="V87" s="174">
        <f t="shared" si="27"/>
        <v>3515.6</v>
      </c>
      <c r="W87" s="174">
        <f t="shared" si="27"/>
        <v>3691.38</v>
      </c>
      <c r="X87" s="174">
        <f t="shared" si="27"/>
        <v>3867.16</v>
      </c>
      <c r="Y87" s="174">
        <f t="shared" si="27"/>
        <v>4042.94</v>
      </c>
      <c r="Z87" s="174">
        <f t="shared" si="27"/>
        <v>4218.72</v>
      </c>
      <c r="AA87" s="174">
        <f t="shared" si="24"/>
        <v>4394.5</v>
      </c>
      <c r="AB87" s="174">
        <f t="shared" si="24"/>
        <v>4570.28</v>
      </c>
      <c r="AC87" s="174">
        <f t="shared" si="24"/>
        <v>4746.0600000000004</v>
      </c>
      <c r="AD87" s="174">
        <f t="shared" si="24"/>
        <v>4921.84</v>
      </c>
      <c r="AE87" s="174">
        <f t="shared" si="24"/>
        <v>5097.62</v>
      </c>
      <c r="AF87" s="174">
        <f t="shared" si="24"/>
        <v>5273.4</v>
      </c>
      <c r="AG87" s="174">
        <f t="shared" si="25"/>
        <v>5449.18</v>
      </c>
      <c r="AH87" s="174">
        <f t="shared" si="25"/>
        <v>5624.96</v>
      </c>
      <c r="AI87" s="174">
        <f t="shared" si="25"/>
        <v>5800.74</v>
      </c>
      <c r="AJ87" s="174">
        <f t="shared" si="25"/>
        <v>5976.52</v>
      </c>
      <c r="AK87" s="174">
        <f t="shared" si="25"/>
        <v>6152.3</v>
      </c>
      <c r="AL87" s="174">
        <f t="shared" si="25"/>
        <v>6328.08</v>
      </c>
      <c r="AM87" s="174">
        <f t="shared" si="25"/>
        <v>6503.86</v>
      </c>
      <c r="AN87" s="174">
        <f t="shared" si="25"/>
        <v>6679.64</v>
      </c>
      <c r="AO87" s="174">
        <f t="shared" si="25"/>
        <v>6855.42</v>
      </c>
      <c r="AP87" s="174">
        <f t="shared" si="25"/>
        <v>7031.2</v>
      </c>
      <c r="AQ87" s="174">
        <f t="shared" si="25"/>
        <v>7206.9800000000005</v>
      </c>
      <c r="AR87" s="174">
        <f t="shared" si="25"/>
        <v>7382.76</v>
      </c>
      <c r="AS87" s="174">
        <f t="shared" si="25"/>
        <v>7558.54</v>
      </c>
      <c r="AT87" s="174">
        <f t="shared" si="25"/>
        <v>7734.32</v>
      </c>
      <c r="AU87" s="174">
        <f t="shared" si="25"/>
        <v>7910.1</v>
      </c>
      <c r="AV87" s="174">
        <f t="shared" si="26"/>
        <v>8085.88</v>
      </c>
      <c r="AW87" s="174">
        <f t="shared" si="26"/>
        <v>8261.66</v>
      </c>
      <c r="AX87" s="174">
        <f t="shared" si="26"/>
        <v>8437.44</v>
      </c>
      <c r="AY87" s="174">
        <f t="shared" si="26"/>
        <v>8613.2199999999993</v>
      </c>
      <c r="AZ87" s="178">
        <f t="shared" si="26"/>
        <v>8789</v>
      </c>
    </row>
    <row r="88" spans="1:52" x14ac:dyDescent="0.2">
      <c r="A88" s="231">
        <v>1200</v>
      </c>
      <c r="B88" s="231">
        <v>5</v>
      </c>
      <c r="C88" s="231">
        <v>1.34</v>
      </c>
      <c r="D88" s="282">
        <v>190.18</v>
      </c>
      <c r="E88" s="270"/>
      <c r="F88" s="177">
        <f t="shared" si="14"/>
        <v>760.72</v>
      </c>
      <c r="G88" s="174">
        <f t="shared" si="23"/>
        <v>950.90000000000009</v>
      </c>
      <c r="H88" s="174">
        <f t="shared" si="27"/>
        <v>1141.08</v>
      </c>
      <c r="I88" s="174">
        <f t="shared" si="27"/>
        <v>1331.26</v>
      </c>
      <c r="J88" s="174">
        <f t="shared" si="27"/>
        <v>1521.44</v>
      </c>
      <c r="K88" s="174">
        <f t="shared" si="27"/>
        <v>1711.6200000000001</v>
      </c>
      <c r="L88" s="174">
        <f t="shared" si="27"/>
        <v>1901.8000000000002</v>
      </c>
      <c r="M88" s="174">
        <f t="shared" si="27"/>
        <v>2091.98</v>
      </c>
      <c r="N88" s="174">
        <f t="shared" si="27"/>
        <v>2282.16</v>
      </c>
      <c r="O88" s="174">
        <f t="shared" si="27"/>
        <v>2472.34</v>
      </c>
      <c r="P88" s="174">
        <f t="shared" si="27"/>
        <v>2662.52</v>
      </c>
      <c r="Q88" s="174">
        <f t="shared" si="27"/>
        <v>2852.7000000000003</v>
      </c>
      <c r="R88" s="174">
        <f t="shared" si="27"/>
        <v>3042.88</v>
      </c>
      <c r="S88" s="174">
        <f t="shared" si="27"/>
        <v>3233.06</v>
      </c>
      <c r="T88" s="174">
        <f t="shared" si="27"/>
        <v>3423.2400000000002</v>
      </c>
      <c r="U88" s="174">
        <f t="shared" si="27"/>
        <v>3613.42</v>
      </c>
      <c r="V88" s="174">
        <f t="shared" si="27"/>
        <v>3803.6000000000004</v>
      </c>
      <c r="W88" s="174">
        <f t="shared" si="27"/>
        <v>3993.78</v>
      </c>
      <c r="X88" s="174">
        <f t="shared" si="27"/>
        <v>4183.96</v>
      </c>
      <c r="Y88" s="174">
        <f t="shared" si="27"/>
        <v>4374.1400000000003</v>
      </c>
      <c r="Z88" s="174">
        <f t="shared" si="27"/>
        <v>4564.32</v>
      </c>
      <c r="AA88" s="174">
        <f t="shared" si="24"/>
        <v>4754.5</v>
      </c>
      <c r="AB88" s="174">
        <f t="shared" si="24"/>
        <v>4944.68</v>
      </c>
      <c r="AC88" s="174">
        <f t="shared" si="24"/>
        <v>5134.8600000000006</v>
      </c>
      <c r="AD88" s="174">
        <f t="shared" si="24"/>
        <v>5325.04</v>
      </c>
      <c r="AE88" s="174">
        <f t="shared" si="24"/>
        <v>5515.22</v>
      </c>
      <c r="AF88" s="174">
        <f t="shared" si="24"/>
        <v>5705.4000000000005</v>
      </c>
      <c r="AG88" s="174">
        <f t="shared" si="25"/>
        <v>5895.58</v>
      </c>
      <c r="AH88" s="174">
        <f t="shared" si="25"/>
        <v>6085.76</v>
      </c>
      <c r="AI88" s="174">
        <f t="shared" si="25"/>
        <v>6275.9400000000005</v>
      </c>
      <c r="AJ88" s="174">
        <f t="shared" si="25"/>
        <v>6466.12</v>
      </c>
      <c r="AK88" s="174">
        <f t="shared" si="25"/>
        <v>6656.3</v>
      </c>
      <c r="AL88" s="174">
        <f t="shared" si="25"/>
        <v>6846.4800000000005</v>
      </c>
      <c r="AM88" s="174">
        <f t="shared" si="25"/>
        <v>7036.66</v>
      </c>
      <c r="AN88" s="174">
        <f t="shared" si="25"/>
        <v>7226.84</v>
      </c>
      <c r="AO88" s="174">
        <f t="shared" si="25"/>
        <v>7417.02</v>
      </c>
      <c r="AP88" s="174">
        <f t="shared" si="25"/>
        <v>7607.2000000000007</v>
      </c>
      <c r="AQ88" s="174">
        <f t="shared" si="25"/>
        <v>7797.38</v>
      </c>
      <c r="AR88" s="174">
        <f t="shared" si="25"/>
        <v>7987.56</v>
      </c>
      <c r="AS88" s="174">
        <f t="shared" si="25"/>
        <v>8177.7400000000007</v>
      </c>
      <c r="AT88" s="174">
        <f t="shared" si="25"/>
        <v>8367.92</v>
      </c>
      <c r="AU88" s="174">
        <f t="shared" si="25"/>
        <v>8558.1</v>
      </c>
      <c r="AV88" s="174">
        <f t="shared" si="26"/>
        <v>8748.2800000000007</v>
      </c>
      <c r="AW88" s="174">
        <f t="shared" si="26"/>
        <v>8938.4600000000009</v>
      </c>
      <c r="AX88" s="174">
        <f t="shared" si="26"/>
        <v>9128.64</v>
      </c>
      <c r="AY88" s="174">
        <f t="shared" si="26"/>
        <v>9318.82</v>
      </c>
      <c r="AZ88" s="178">
        <f t="shared" si="26"/>
        <v>9509</v>
      </c>
    </row>
    <row r="89" spans="1:52" x14ac:dyDescent="0.2">
      <c r="A89" s="231">
        <v>1500</v>
      </c>
      <c r="B89" s="231">
        <v>5</v>
      </c>
      <c r="C89" s="231">
        <v>1.35</v>
      </c>
      <c r="D89" s="282">
        <v>233.17769999999999</v>
      </c>
      <c r="E89" s="270"/>
      <c r="F89" s="177">
        <f t="shared" si="14"/>
        <v>932.71079999999995</v>
      </c>
      <c r="G89" s="174">
        <f t="shared" si="23"/>
        <v>1165.8885</v>
      </c>
      <c r="H89" s="174">
        <f t="shared" si="27"/>
        <v>1399.0662</v>
      </c>
      <c r="I89" s="174">
        <f t="shared" si="27"/>
        <v>1632.2438999999999</v>
      </c>
      <c r="J89" s="174">
        <f t="shared" si="27"/>
        <v>1865.4215999999999</v>
      </c>
      <c r="K89" s="174">
        <f t="shared" si="27"/>
        <v>2098.5992999999999</v>
      </c>
      <c r="L89" s="174">
        <f t="shared" si="27"/>
        <v>2331.777</v>
      </c>
      <c r="M89" s="174">
        <f t="shared" si="27"/>
        <v>2564.9546999999998</v>
      </c>
      <c r="N89" s="174">
        <f t="shared" si="27"/>
        <v>2798.1324</v>
      </c>
      <c r="O89" s="174">
        <f t="shared" si="27"/>
        <v>3031.3100999999997</v>
      </c>
      <c r="P89" s="174">
        <f t="shared" si="27"/>
        <v>3264.4877999999999</v>
      </c>
      <c r="Q89" s="174">
        <f t="shared" si="27"/>
        <v>3497.6654999999996</v>
      </c>
      <c r="R89" s="174">
        <f t="shared" si="27"/>
        <v>3730.8431999999998</v>
      </c>
      <c r="S89" s="174">
        <f t="shared" si="27"/>
        <v>3964.0209</v>
      </c>
      <c r="T89" s="174">
        <f t="shared" si="27"/>
        <v>4197.1985999999997</v>
      </c>
      <c r="U89" s="174">
        <f t="shared" si="27"/>
        <v>4430.3762999999999</v>
      </c>
      <c r="V89" s="174">
        <f t="shared" si="27"/>
        <v>4663.5540000000001</v>
      </c>
      <c r="W89" s="174">
        <f t="shared" si="27"/>
        <v>4896.7316999999994</v>
      </c>
      <c r="X89" s="174">
        <f t="shared" si="27"/>
        <v>5129.9093999999996</v>
      </c>
      <c r="Y89" s="174">
        <f t="shared" si="27"/>
        <v>5363.0870999999997</v>
      </c>
      <c r="Z89" s="174">
        <f t="shared" si="27"/>
        <v>5596.2647999999999</v>
      </c>
      <c r="AA89" s="174">
        <f t="shared" si="24"/>
        <v>5829.4425000000001</v>
      </c>
      <c r="AB89" s="174">
        <f t="shared" si="24"/>
        <v>6062.6201999999994</v>
      </c>
      <c r="AC89" s="174">
        <f t="shared" si="24"/>
        <v>6295.7978999999996</v>
      </c>
      <c r="AD89" s="174">
        <f t="shared" si="24"/>
        <v>6528.9755999999998</v>
      </c>
      <c r="AE89" s="174">
        <f t="shared" si="24"/>
        <v>6762.1532999999999</v>
      </c>
      <c r="AF89" s="174">
        <f t="shared" si="24"/>
        <v>6995.3309999999992</v>
      </c>
      <c r="AG89" s="174">
        <f t="shared" si="25"/>
        <v>7228.5086999999994</v>
      </c>
      <c r="AH89" s="174">
        <f t="shared" si="25"/>
        <v>7461.6863999999996</v>
      </c>
      <c r="AI89" s="174">
        <f t="shared" si="25"/>
        <v>7694.8640999999998</v>
      </c>
      <c r="AJ89" s="174">
        <f t="shared" si="25"/>
        <v>7928.0418</v>
      </c>
      <c r="AK89" s="174">
        <f t="shared" si="25"/>
        <v>8161.2194999999992</v>
      </c>
      <c r="AL89" s="174">
        <f t="shared" si="25"/>
        <v>8394.3971999999994</v>
      </c>
      <c r="AM89" s="174">
        <f t="shared" si="25"/>
        <v>8627.5748999999996</v>
      </c>
      <c r="AN89" s="174">
        <f t="shared" si="25"/>
        <v>8860.7525999999998</v>
      </c>
      <c r="AO89" s="174">
        <f t="shared" si="25"/>
        <v>9093.9303</v>
      </c>
      <c r="AP89" s="174">
        <f t="shared" si="25"/>
        <v>9327.1080000000002</v>
      </c>
      <c r="AQ89" s="174">
        <f t="shared" si="25"/>
        <v>9560.2857000000004</v>
      </c>
      <c r="AR89" s="174">
        <f t="shared" si="25"/>
        <v>9793.4633999999987</v>
      </c>
      <c r="AS89" s="174">
        <f t="shared" si="25"/>
        <v>10026.641099999999</v>
      </c>
      <c r="AT89" s="174">
        <f t="shared" si="25"/>
        <v>10259.818799999999</v>
      </c>
      <c r="AU89" s="174">
        <f t="shared" si="25"/>
        <v>10492.996499999999</v>
      </c>
      <c r="AV89" s="283"/>
      <c r="AW89" s="283"/>
      <c r="AX89" s="283"/>
      <c r="AY89" s="283"/>
      <c r="AZ89" s="284"/>
    </row>
    <row r="90" spans="1:52" x14ac:dyDescent="0.2">
      <c r="A90" s="231">
        <v>1800</v>
      </c>
      <c r="B90" s="231">
        <v>5</v>
      </c>
      <c r="C90" s="231">
        <v>1.35</v>
      </c>
      <c r="D90" s="282">
        <v>276.13330000000002</v>
      </c>
      <c r="E90" s="270"/>
      <c r="F90" s="177">
        <f t="shared" si="14"/>
        <v>1104.5332000000001</v>
      </c>
      <c r="G90" s="174">
        <f t="shared" ref="G90:V105" si="28">(($D$6/50)^$C90)*(G$11*$D90)</f>
        <v>1380.6665</v>
      </c>
      <c r="H90" s="174">
        <f t="shared" si="28"/>
        <v>1656.7998000000002</v>
      </c>
      <c r="I90" s="174">
        <f t="shared" si="28"/>
        <v>1932.9331000000002</v>
      </c>
      <c r="J90" s="174">
        <f t="shared" si="28"/>
        <v>2209.0664000000002</v>
      </c>
      <c r="K90" s="174">
        <f t="shared" si="28"/>
        <v>2485.1997000000001</v>
      </c>
      <c r="L90" s="174">
        <f t="shared" si="28"/>
        <v>2761.3330000000001</v>
      </c>
      <c r="M90" s="174">
        <f t="shared" si="28"/>
        <v>3037.4663</v>
      </c>
      <c r="N90" s="174">
        <f t="shared" si="28"/>
        <v>3313.5996000000005</v>
      </c>
      <c r="O90" s="174">
        <f t="shared" si="28"/>
        <v>3589.7329000000004</v>
      </c>
      <c r="P90" s="174">
        <f t="shared" si="28"/>
        <v>3865.8662000000004</v>
      </c>
      <c r="Q90" s="174">
        <f t="shared" si="28"/>
        <v>4141.9994999999999</v>
      </c>
      <c r="R90" s="174">
        <f t="shared" si="28"/>
        <v>4418.1328000000003</v>
      </c>
      <c r="S90" s="174">
        <f t="shared" si="28"/>
        <v>4694.2661000000007</v>
      </c>
      <c r="T90" s="174">
        <f t="shared" si="28"/>
        <v>4970.3994000000002</v>
      </c>
      <c r="U90" s="174">
        <f t="shared" si="28"/>
        <v>5246.5327000000007</v>
      </c>
      <c r="V90" s="174">
        <f t="shared" si="28"/>
        <v>5522.6660000000002</v>
      </c>
      <c r="W90" s="174">
        <f t="shared" si="27"/>
        <v>5798.7993000000006</v>
      </c>
      <c r="X90" s="174">
        <f t="shared" si="27"/>
        <v>6074.9326000000001</v>
      </c>
      <c r="Y90" s="174">
        <f t="shared" si="27"/>
        <v>6351.0659000000005</v>
      </c>
      <c r="Z90" s="174">
        <f t="shared" si="27"/>
        <v>6627.1992000000009</v>
      </c>
      <c r="AA90" s="174">
        <f t="shared" si="24"/>
        <v>6903.3325000000004</v>
      </c>
      <c r="AB90" s="174">
        <f t="shared" si="24"/>
        <v>7179.4658000000009</v>
      </c>
      <c r="AC90" s="174">
        <f t="shared" si="24"/>
        <v>7455.5991000000004</v>
      </c>
      <c r="AD90" s="174">
        <f t="shared" si="24"/>
        <v>7731.7324000000008</v>
      </c>
      <c r="AE90" s="174">
        <f t="shared" si="24"/>
        <v>8007.8657000000003</v>
      </c>
      <c r="AF90" s="174">
        <f t="shared" si="24"/>
        <v>8283.9989999999998</v>
      </c>
      <c r="AG90" s="283"/>
      <c r="AH90" s="283"/>
      <c r="AI90" s="283"/>
      <c r="AJ90" s="283"/>
      <c r="AK90" s="283"/>
      <c r="AL90" s="283"/>
      <c r="AM90" s="283"/>
      <c r="AN90" s="283"/>
      <c r="AO90" s="283"/>
      <c r="AP90" s="283"/>
      <c r="AQ90" s="283"/>
      <c r="AR90" s="283"/>
      <c r="AS90" s="283"/>
      <c r="AT90" s="283"/>
      <c r="AU90" s="283"/>
      <c r="AV90" s="283"/>
      <c r="AW90" s="283"/>
      <c r="AX90" s="283"/>
      <c r="AY90" s="283"/>
      <c r="AZ90" s="284"/>
    </row>
    <row r="91" spans="1:52" x14ac:dyDescent="0.2">
      <c r="A91" s="231">
        <v>2000</v>
      </c>
      <c r="B91" s="231">
        <v>5</v>
      </c>
      <c r="C91" s="231">
        <v>1.35</v>
      </c>
      <c r="D91" s="282">
        <v>304.86660000000001</v>
      </c>
      <c r="E91" s="270"/>
      <c r="F91" s="177">
        <f t="shared" si="14"/>
        <v>1219.4664</v>
      </c>
      <c r="G91" s="174">
        <f t="shared" si="28"/>
        <v>1524.3330000000001</v>
      </c>
      <c r="H91" s="174">
        <f t="shared" si="27"/>
        <v>1829.1995999999999</v>
      </c>
      <c r="I91" s="174">
        <f t="shared" si="27"/>
        <v>2134.0662000000002</v>
      </c>
      <c r="J91" s="174">
        <f t="shared" si="27"/>
        <v>2438.9328</v>
      </c>
      <c r="K91" s="174">
        <f t="shared" si="27"/>
        <v>2743.7993999999999</v>
      </c>
      <c r="L91" s="174">
        <f t="shared" si="27"/>
        <v>3048.6660000000002</v>
      </c>
      <c r="M91" s="174">
        <f t="shared" si="27"/>
        <v>3353.5326</v>
      </c>
      <c r="N91" s="174">
        <f t="shared" si="27"/>
        <v>3658.3991999999998</v>
      </c>
      <c r="O91" s="174">
        <f t="shared" si="27"/>
        <v>3963.2658000000001</v>
      </c>
      <c r="P91" s="174">
        <f t="shared" si="27"/>
        <v>4268.1324000000004</v>
      </c>
      <c r="Q91" s="174">
        <f t="shared" si="27"/>
        <v>4572.9989999999998</v>
      </c>
      <c r="R91" s="174">
        <f t="shared" si="27"/>
        <v>4877.8656000000001</v>
      </c>
      <c r="S91" s="174">
        <f t="shared" si="27"/>
        <v>5182.7322000000004</v>
      </c>
      <c r="T91" s="174">
        <f t="shared" si="27"/>
        <v>5487.5987999999998</v>
      </c>
      <c r="U91" s="174">
        <f t="shared" si="27"/>
        <v>5792.4654</v>
      </c>
      <c r="V91" s="174">
        <f t="shared" si="27"/>
        <v>6097.3320000000003</v>
      </c>
      <c r="W91" s="174">
        <f t="shared" si="27"/>
        <v>6402.1985999999997</v>
      </c>
      <c r="X91" s="174">
        <f t="shared" si="27"/>
        <v>6707.0652</v>
      </c>
      <c r="Y91" s="174">
        <f t="shared" si="27"/>
        <v>7011.9318000000003</v>
      </c>
      <c r="Z91" s="174">
        <f t="shared" si="27"/>
        <v>7316.7983999999997</v>
      </c>
      <c r="AA91" s="174">
        <f t="shared" ref="AA91:AF94" si="29">(($D$6/50)^$C91)*(AA$11*$D91)</f>
        <v>7621.665</v>
      </c>
      <c r="AB91" s="174">
        <f t="shared" si="29"/>
        <v>7926.5316000000003</v>
      </c>
      <c r="AC91" s="174">
        <f t="shared" si="29"/>
        <v>8231.3981999999996</v>
      </c>
      <c r="AD91" s="174">
        <f t="shared" si="29"/>
        <v>8536.2648000000008</v>
      </c>
      <c r="AE91" s="174">
        <f t="shared" si="29"/>
        <v>8841.1314000000002</v>
      </c>
      <c r="AF91" s="174">
        <f t="shared" si="29"/>
        <v>9145.9979999999996</v>
      </c>
      <c r="AG91" s="283"/>
      <c r="AH91" s="283"/>
      <c r="AI91" s="283"/>
      <c r="AJ91" s="283"/>
      <c r="AK91" s="283"/>
      <c r="AL91" s="283"/>
      <c r="AM91" s="283"/>
      <c r="AN91" s="283"/>
      <c r="AO91" s="283"/>
      <c r="AP91" s="283"/>
      <c r="AQ91" s="283"/>
      <c r="AR91" s="283"/>
      <c r="AS91" s="283"/>
      <c r="AT91" s="283"/>
      <c r="AU91" s="283"/>
      <c r="AV91" s="283"/>
      <c r="AW91" s="283"/>
      <c r="AX91" s="283"/>
      <c r="AY91" s="283"/>
      <c r="AZ91" s="284"/>
    </row>
    <row r="92" spans="1:52" x14ac:dyDescent="0.2">
      <c r="A92" s="231">
        <v>2200</v>
      </c>
      <c r="B92" s="231">
        <v>5</v>
      </c>
      <c r="C92" s="231">
        <v>1.34</v>
      </c>
      <c r="D92" s="282">
        <v>333.66665999999998</v>
      </c>
      <c r="E92" s="270"/>
      <c r="F92" s="177">
        <f t="shared" si="14"/>
        <v>1334.6666399999999</v>
      </c>
      <c r="G92" s="174">
        <f t="shared" si="28"/>
        <v>1668.3332999999998</v>
      </c>
      <c r="H92" s="174">
        <f t="shared" si="27"/>
        <v>2001.9999599999999</v>
      </c>
      <c r="I92" s="174">
        <f t="shared" si="27"/>
        <v>2335.66662</v>
      </c>
      <c r="J92" s="174">
        <f t="shared" si="27"/>
        <v>2669.3332799999998</v>
      </c>
      <c r="K92" s="174">
        <f t="shared" si="27"/>
        <v>3002.9999399999997</v>
      </c>
      <c r="L92" s="174">
        <f t="shared" si="27"/>
        <v>3336.6665999999996</v>
      </c>
      <c r="M92" s="174">
        <f t="shared" si="27"/>
        <v>3670.3332599999999</v>
      </c>
      <c r="N92" s="174">
        <f t="shared" si="27"/>
        <v>4003.9999199999997</v>
      </c>
      <c r="O92" s="174">
        <f t="shared" si="27"/>
        <v>4337.6665800000001</v>
      </c>
      <c r="P92" s="174">
        <f t="shared" si="27"/>
        <v>4671.3332399999999</v>
      </c>
      <c r="Q92" s="174">
        <f t="shared" si="27"/>
        <v>5004.9998999999998</v>
      </c>
      <c r="R92" s="174">
        <f t="shared" si="27"/>
        <v>5338.6665599999997</v>
      </c>
      <c r="S92" s="174">
        <f t="shared" si="27"/>
        <v>5672.3332199999995</v>
      </c>
      <c r="T92" s="174">
        <f t="shared" si="27"/>
        <v>6005.9998799999994</v>
      </c>
      <c r="U92" s="174">
        <f t="shared" si="27"/>
        <v>6339.6665399999993</v>
      </c>
      <c r="V92" s="174">
        <f t="shared" si="27"/>
        <v>6673.3331999999991</v>
      </c>
      <c r="W92" s="174">
        <f t="shared" si="27"/>
        <v>7006.9998599999999</v>
      </c>
      <c r="X92" s="174">
        <f t="shared" si="27"/>
        <v>7340.6665199999998</v>
      </c>
      <c r="Y92" s="174">
        <f t="shared" si="27"/>
        <v>7674.3331799999996</v>
      </c>
      <c r="Z92" s="174">
        <f t="shared" si="27"/>
        <v>8007.9998399999995</v>
      </c>
      <c r="AA92" s="174">
        <f t="shared" si="29"/>
        <v>8341.6664999999994</v>
      </c>
      <c r="AB92" s="174">
        <f t="shared" si="29"/>
        <v>8675.3331600000001</v>
      </c>
      <c r="AC92" s="174">
        <f t="shared" si="29"/>
        <v>9008.9998199999991</v>
      </c>
      <c r="AD92" s="174">
        <f t="shared" si="29"/>
        <v>9342.6664799999999</v>
      </c>
      <c r="AE92" s="174">
        <f t="shared" si="29"/>
        <v>9676.3331399999988</v>
      </c>
      <c r="AF92" s="174">
        <f t="shared" si="29"/>
        <v>10009.9998</v>
      </c>
      <c r="AG92" s="283"/>
      <c r="AH92" s="283"/>
      <c r="AI92" s="283"/>
      <c r="AJ92" s="283"/>
      <c r="AK92" s="283"/>
      <c r="AL92" s="283"/>
      <c r="AM92" s="283"/>
      <c r="AN92" s="283"/>
      <c r="AO92" s="283"/>
      <c r="AP92" s="283"/>
      <c r="AQ92" s="283"/>
      <c r="AR92" s="283"/>
      <c r="AS92" s="283"/>
      <c r="AT92" s="283"/>
      <c r="AU92" s="283"/>
      <c r="AV92" s="283"/>
      <c r="AW92" s="283"/>
      <c r="AX92" s="283"/>
      <c r="AY92" s="283"/>
      <c r="AZ92" s="284"/>
    </row>
    <row r="93" spans="1:52" x14ac:dyDescent="0.2">
      <c r="A93" s="231">
        <v>2500</v>
      </c>
      <c r="B93" s="231">
        <v>5</v>
      </c>
      <c r="C93" s="231">
        <v>1.33</v>
      </c>
      <c r="D93" s="282">
        <v>377.2</v>
      </c>
      <c r="E93" s="270"/>
      <c r="F93" s="177">
        <f t="shared" si="14"/>
        <v>1508.8</v>
      </c>
      <c r="G93" s="174">
        <f t="shared" si="28"/>
        <v>1886</v>
      </c>
      <c r="H93" s="174">
        <f t="shared" si="27"/>
        <v>2263.1999999999998</v>
      </c>
      <c r="I93" s="174">
        <f t="shared" si="27"/>
        <v>2640.4</v>
      </c>
      <c r="J93" s="174">
        <f t="shared" si="27"/>
        <v>3017.6</v>
      </c>
      <c r="K93" s="174">
        <f t="shared" si="27"/>
        <v>3394.7999999999997</v>
      </c>
      <c r="L93" s="174">
        <f t="shared" si="27"/>
        <v>3772</v>
      </c>
      <c r="M93" s="174">
        <f t="shared" si="27"/>
        <v>4149.2</v>
      </c>
      <c r="N93" s="174">
        <f t="shared" si="27"/>
        <v>4526.3999999999996</v>
      </c>
      <c r="O93" s="174">
        <f t="shared" si="27"/>
        <v>4903.5999999999995</v>
      </c>
      <c r="P93" s="174">
        <f t="shared" si="27"/>
        <v>5280.8</v>
      </c>
      <c r="Q93" s="174">
        <f t="shared" si="27"/>
        <v>5658</v>
      </c>
      <c r="R93" s="174">
        <f t="shared" si="27"/>
        <v>6035.2</v>
      </c>
      <c r="S93" s="174">
        <f t="shared" si="27"/>
        <v>6412.4</v>
      </c>
      <c r="T93" s="174">
        <f t="shared" si="27"/>
        <v>6789.5999999999995</v>
      </c>
      <c r="U93" s="174">
        <f t="shared" si="27"/>
        <v>7166.8</v>
      </c>
      <c r="V93" s="174">
        <f t="shared" si="27"/>
        <v>7544</v>
      </c>
      <c r="W93" s="174">
        <f t="shared" si="27"/>
        <v>7921.2</v>
      </c>
      <c r="X93" s="174">
        <f t="shared" si="27"/>
        <v>8298.4</v>
      </c>
      <c r="Y93" s="174">
        <f t="shared" si="27"/>
        <v>8675.6</v>
      </c>
      <c r="Z93" s="174">
        <f t="shared" si="27"/>
        <v>9052.7999999999993</v>
      </c>
      <c r="AA93" s="174">
        <f t="shared" si="29"/>
        <v>9430</v>
      </c>
      <c r="AB93" s="174">
        <f t="shared" si="29"/>
        <v>9807.1999999999989</v>
      </c>
      <c r="AC93" s="174">
        <f t="shared" si="29"/>
        <v>10184.4</v>
      </c>
      <c r="AD93" s="174">
        <f t="shared" si="29"/>
        <v>10561.6</v>
      </c>
      <c r="AE93" s="174">
        <f t="shared" si="29"/>
        <v>10938.8</v>
      </c>
      <c r="AF93" s="174">
        <f t="shared" si="29"/>
        <v>11316</v>
      </c>
      <c r="AG93" s="283"/>
      <c r="AH93" s="283"/>
      <c r="AI93" s="283"/>
      <c r="AJ93" s="283"/>
      <c r="AK93" s="283"/>
      <c r="AL93" s="283"/>
      <c r="AM93" s="283"/>
      <c r="AN93" s="283"/>
      <c r="AO93" s="283"/>
      <c r="AP93" s="283"/>
      <c r="AQ93" s="283"/>
      <c r="AR93" s="283"/>
      <c r="AS93" s="283"/>
      <c r="AT93" s="283"/>
      <c r="AU93" s="283"/>
      <c r="AV93" s="283"/>
      <c r="AW93" s="283"/>
      <c r="AX93" s="283"/>
      <c r="AY93" s="283"/>
      <c r="AZ93" s="284"/>
    </row>
    <row r="94" spans="1:52" x14ac:dyDescent="0.2">
      <c r="A94" s="231">
        <v>2800</v>
      </c>
      <c r="B94" s="231">
        <v>5</v>
      </c>
      <c r="C94" s="231">
        <v>1.31</v>
      </c>
      <c r="D94" s="282">
        <v>421.16667000000001</v>
      </c>
      <c r="E94" s="270"/>
      <c r="F94" s="177">
        <f t="shared" si="14"/>
        <v>1684.66668</v>
      </c>
      <c r="G94" s="174">
        <f t="shared" si="28"/>
        <v>2105.8333499999999</v>
      </c>
      <c r="H94" s="174">
        <f t="shared" si="27"/>
        <v>2527.0000199999999</v>
      </c>
      <c r="I94" s="174">
        <f t="shared" si="27"/>
        <v>2948.16669</v>
      </c>
      <c r="J94" s="174">
        <f t="shared" si="27"/>
        <v>3369.3333600000001</v>
      </c>
      <c r="K94" s="174">
        <f t="shared" si="27"/>
        <v>3790.5000300000002</v>
      </c>
      <c r="L94" s="174">
        <f t="shared" si="27"/>
        <v>4211.6666999999998</v>
      </c>
      <c r="M94" s="174">
        <f t="shared" si="27"/>
        <v>4632.8333700000003</v>
      </c>
      <c r="N94" s="174">
        <f t="shared" si="27"/>
        <v>5054.0000399999999</v>
      </c>
      <c r="O94" s="174">
        <f t="shared" si="27"/>
        <v>5475.1667100000004</v>
      </c>
      <c r="P94" s="174">
        <f t="shared" si="27"/>
        <v>5896.33338</v>
      </c>
      <c r="Q94" s="174">
        <f t="shared" si="27"/>
        <v>6317.5000500000006</v>
      </c>
      <c r="R94" s="174">
        <f t="shared" si="27"/>
        <v>6738.6667200000002</v>
      </c>
      <c r="S94" s="174">
        <f t="shared" si="27"/>
        <v>7159.8333899999998</v>
      </c>
      <c r="T94" s="174">
        <f t="shared" si="27"/>
        <v>7581.0000600000003</v>
      </c>
      <c r="U94" s="174">
        <f t="shared" si="27"/>
        <v>8002.1667299999999</v>
      </c>
      <c r="V94" s="174">
        <f t="shared" si="27"/>
        <v>8423.3333999999995</v>
      </c>
      <c r="W94" s="174">
        <f t="shared" si="27"/>
        <v>8844.5000700000001</v>
      </c>
      <c r="X94" s="174">
        <f t="shared" si="27"/>
        <v>9265.6667400000006</v>
      </c>
      <c r="Y94" s="174">
        <f t="shared" si="27"/>
        <v>9686.8334100000011</v>
      </c>
      <c r="Z94" s="174">
        <f t="shared" si="27"/>
        <v>10108.00008</v>
      </c>
      <c r="AA94" s="174">
        <f t="shared" si="29"/>
        <v>10529.16675</v>
      </c>
      <c r="AB94" s="174">
        <f t="shared" si="29"/>
        <v>10950.333420000001</v>
      </c>
      <c r="AC94" s="174">
        <f t="shared" si="29"/>
        <v>11371.50009</v>
      </c>
      <c r="AD94" s="174">
        <f t="shared" si="29"/>
        <v>11792.66676</v>
      </c>
      <c r="AE94" s="174">
        <f t="shared" si="29"/>
        <v>12213.833430000001</v>
      </c>
      <c r="AF94" s="174">
        <f t="shared" si="29"/>
        <v>12635.000100000001</v>
      </c>
      <c r="AG94" s="283"/>
      <c r="AH94" s="283"/>
      <c r="AI94" s="283"/>
      <c r="AJ94" s="283"/>
      <c r="AK94" s="283"/>
      <c r="AL94" s="283"/>
      <c r="AM94" s="283"/>
      <c r="AN94" s="283"/>
      <c r="AO94" s="283"/>
      <c r="AP94" s="283"/>
      <c r="AQ94" s="283"/>
      <c r="AR94" s="283"/>
      <c r="AS94" s="283"/>
      <c r="AT94" s="283"/>
      <c r="AU94" s="283"/>
      <c r="AV94" s="283"/>
      <c r="AW94" s="283"/>
      <c r="AX94" s="283"/>
      <c r="AY94" s="283"/>
      <c r="AZ94" s="284"/>
    </row>
    <row r="95" spans="1:52" ht="15" thickBot="1" x14ac:dyDescent="0.25">
      <c r="A95" s="245">
        <v>3000</v>
      </c>
      <c r="B95" s="245">
        <v>5</v>
      </c>
      <c r="C95" s="245">
        <v>1.3</v>
      </c>
      <c r="D95" s="285">
        <v>450.79199999999997</v>
      </c>
      <c r="E95" s="274"/>
      <c r="F95" s="179">
        <f t="shared" si="14"/>
        <v>1803.1679999999999</v>
      </c>
      <c r="G95" s="180">
        <f t="shared" si="28"/>
        <v>2253.96</v>
      </c>
      <c r="H95" s="180">
        <f t="shared" si="27"/>
        <v>2704.752</v>
      </c>
      <c r="I95" s="180">
        <f t="shared" si="27"/>
        <v>3155.5439999999999</v>
      </c>
      <c r="J95" s="180">
        <f t="shared" si="27"/>
        <v>3606.3359999999998</v>
      </c>
      <c r="K95" s="180">
        <f t="shared" si="27"/>
        <v>4057.1279999999997</v>
      </c>
      <c r="L95" s="180">
        <f t="shared" si="27"/>
        <v>4507.92</v>
      </c>
      <c r="M95" s="180">
        <f t="shared" si="27"/>
        <v>4958.7119999999995</v>
      </c>
      <c r="N95" s="180">
        <f t="shared" si="27"/>
        <v>5409.5039999999999</v>
      </c>
      <c r="O95" s="180">
        <f t="shared" si="27"/>
        <v>5860.2959999999994</v>
      </c>
      <c r="P95" s="180">
        <f t="shared" si="27"/>
        <v>6311.0879999999997</v>
      </c>
      <c r="Q95" s="180">
        <f t="shared" si="27"/>
        <v>6761.8799999999992</v>
      </c>
      <c r="R95" s="180">
        <f t="shared" si="27"/>
        <v>7212.6719999999996</v>
      </c>
      <c r="S95" s="180">
        <f t="shared" si="27"/>
        <v>7663.4639999999999</v>
      </c>
      <c r="T95" s="180">
        <f t="shared" si="27"/>
        <v>8114.2559999999994</v>
      </c>
      <c r="U95" s="180">
        <f t="shared" si="27"/>
        <v>8565.0479999999989</v>
      </c>
      <c r="V95" s="180">
        <f t="shared" si="27"/>
        <v>9015.84</v>
      </c>
      <c r="W95" s="180">
        <f t="shared" si="27"/>
        <v>9466.6319999999996</v>
      </c>
      <c r="X95" s="180">
        <f t="shared" si="27"/>
        <v>9917.4239999999991</v>
      </c>
      <c r="Y95" s="180">
        <f t="shared" si="27"/>
        <v>10368.215999999999</v>
      </c>
      <c r="Z95" s="180">
        <f t="shared" si="27"/>
        <v>10819.008</v>
      </c>
      <c r="AA95" s="286"/>
      <c r="AB95" s="286"/>
      <c r="AC95" s="286"/>
      <c r="AD95" s="286"/>
      <c r="AE95" s="286"/>
      <c r="AF95" s="286"/>
      <c r="AG95" s="286"/>
      <c r="AH95" s="286"/>
      <c r="AI95" s="286"/>
      <c r="AJ95" s="286"/>
      <c r="AK95" s="286"/>
      <c r="AL95" s="286"/>
      <c r="AM95" s="286"/>
      <c r="AN95" s="286"/>
      <c r="AO95" s="286"/>
      <c r="AP95" s="286"/>
      <c r="AQ95" s="286"/>
      <c r="AR95" s="286"/>
      <c r="AS95" s="286"/>
      <c r="AT95" s="286"/>
      <c r="AU95" s="286"/>
      <c r="AV95" s="286"/>
      <c r="AW95" s="286"/>
      <c r="AX95" s="286"/>
      <c r="AY95" s="286"/>
      <c r="AZ95" s="287"/>
    </row>
    <row r="96" spans="1:52" x14ac:dyDescent="0.2">
      <c r="A96" s="231">
        <v>300</v>
      </c>
      <c r="B96" s="231">
        <v>6</v>
      </c>
      <c r="C96" s="231">
        <v>1.25</v>
      </c>
      <c r="D96" s="282">
        <v>66.39</v>
      </c>
      <c r="E96" s="270"/>
      <c r="F96" s="288">
        <f t="shared" si="14"/>
        <v>265.56</v>
      </c>
      <c r="G96" s="171">
        <f t="shared" si="28"/>
        <v>331.95</v>
      </c>
      <c r="H96" s="171">
        <f t="shared" si="28"/>
        <v>398.34000000000003</v>
      </c>
      <c r="I96" s="171">
        <f t="shared" si="28"/>
        <v>464.73</v>
      </c>
      <c r="J96" s="171">
        <f t="shared" si="28"/>
        <v>531.12</v>
      </c>
      <c r="K96" s="171">
        <f t="shared" si="28"/>
        <v>597.51</v>
      </c>
      <c r="L96" s="171">
        <f t="shared" si="28"/>
        <v>663.9</v>
      </c>
      <c r="M96" s="171">
        <f t="shared" si="28"/>
        <v>730.29</v>
      </c>
      <c r="N96" s="171">
        <f t="shared" si="28"/>
        <v>796.68000000000006</v>
      </c>
      <c r="O96" s="171">
        <f t="shared" si="28"/>
        <v>863.07</v>
      </c>
      <c r="P96" s="171">
        <f t="shared" si="28"/>
        <v>929.46</v>
      </c>
      <c r="Q96" s="171">
        <f t="shared" si="28"/>
        <v>995.85</v>
      </c>
      <c r="R96" s="171">
        <f t="shared" si="28"/>
        <v>1062.24</v>
      </c>
      <c r="S96" s="171">
        <f t="shared" si="28"/>
        <v>1128.6300000000001</v>
      </c>
      <c r="T96" s="171">
        <f t="shared" si="28"/>
        <v>1195.02</v>
      </c>
      <c r="U96" s="171">
        <f t="shared" si="28"/>
        <v>1261.4100000000001</v>
      </c>
      <c r="V96" s="171">
        <f t="shared" si="28"/>
        <v>1327.8</v>
      </c>
      <c r="W96" s="171">
        <f t="shared" si="27"/>
        <v>1394.19</v>
      </c>
      <c r="X96" s="171">
        <f t="shared" si="27"/>
        <v>1460.58</v>
      </c>
      <c r="Y96" s="171">
        <f t="shared" si="27"/>
        <v>1526.97</v>
      </c>
      <c r="Z96" s="171">
        <f t="shared" si="27"/>
        <v>1593.3600000000001</v>
      </c>
      <c r="AA96" s="171">
        <f t="shared" si="27"/>
        <v>1659.75</v>
      </c>
      <c r="AB96" s="171">
        <f t="shared" ref="AA96:AP110" si="30">(($D$6/50)^$C96)*(AB$11*$D96)</f>
        <v>1726.14</v>
      </c>
      <c r="AC96" s="171">
        <f t="shared" si="30"/>
        <v>1792.53</v>
      </c>
      <c r="AD96" s="171">
        <f t="shared" si="30"/>
        <v>1858.92</v>
      </c>
      <c r="AE96" s="171">
        <f t="shared" si="30"/>
        <v>1925.31</v>
      </c>
      <c r="AF96" s="171">
        <f t="shared" si="30"/>
        <v>1991.7</v>
      </c>
      <c r="AG96" s="171">
        <f t="shared" si="30"/>
        <v>2058.09</v>
      </c>
      <c r="AH96" s="171">
        <f t="shared" si="30"/>
        <v>2124.48</v>
      </c>
      <c r="AI96" s="171">
        <f t="shared" si="30"/>
        <v>2190.87</v>
      </c>
      <c r="AJ96" s="171">
        <f t="shared" si="30"/>
        <v>2257.2600000000002</v>
      </c>
      <c r="AK96" s="171">
        <f t="shared" si="30"/>
        <v>2323.65</v>
      </c>
      <c r="AL96" s="171">
        <f t="shared" si="30"/>
        <v>2390.04</v>
      </c>
      <c r="AM96" s="171">
        <f t="shared" si="30"/>
        <v>2456.4299999999998</v>
      </c>
      <c r="AN96" s="171">
        <f t="shared" si="30"/>
        <v>2522.8200000000002</v>
      </c>
      <c r="AO96" s="171">
        <f t="shared" si="30"/>
        <v>2589.21</v>
      </c>
      <c r="AP96" s="171">
        <f t="shared" si="30"/>
        <v>2655.6</v>
      </c>
      <c r="AQ96" s="171">
        <f t="shared" ref="AP96:AZ109" si="31">(($D$6/50)^$C96)*(AQ$11*$D96)</f>
        <v>2721.9900000000002</v>
      </c>
      <c r="AR96" s="171">
        <f t="shared" si="31"/>
        <v>2788.38</v>
      </c>
      <c r="AS96" s="171">
        <f t="shared" si="31"/>
        <v>2854.77</v>
      </c>
      <c r="AT96" s="171">
        <f t="shared" si="31"/>
        <v>2921.16</v>
      </c>
      <c r="AU96" s="171">
        <f t="shared" si="31"/>
        <v>2987.55</v>
      </c>
      <c r="AV96" s="242">
        <f t="shared" si="31"/>
        <v>3053.94</v>
      </c>
      <c r="AW96" s="242">
        <f t="shared" si="31"/>
        <v>3120.33</v>
      </c>
      <c r="AX96" s="242">
        <f t="shared" si="31"/>
        <v>3186.7200000000003</v>
      </c>
      <c r="AY96" s="242">
        <f t="shared" si="31"/>
        <v>3253.11</v>
      </c>
      <c r="AZ96" s="289">
        <f t="shared" si="31"/>
        <v>3319.5</v>
      </c>
    </row>
    <row r="97" spans="1:52" x14ac:dyDescent="0.2">
      <c r="A97" s="231">
        <v>350</v>
      </c>
      <c r="B97" s="231">
        <v>6</v>
      </c>
      <c r="C97" s="231">
        <v>1.26</v>
      </c>
      <c r="D97" s="282">
        <v>75.930000000000007</v>
      </c>
      <c r="E97" s="270"/>
      <c r="F97" s="177">
        <f t="shared" si="14"/>
        <v>303.72000000000003</v>
      </c>
      <c r="G97" s="174">
        <f t="shared" si="28"/>
        <v>379.65000000000003</v>
      </c>
      <c r="H97" s="174">
        <f t="shared" si="28"/>
        <v>455.58000000000004</v>
      </c>
      <c r="I97" s="174">
        <f t="shared" si="28"/>
        <v>531.51</v>
      </c>
      <c r="J97" s="174">
        <f t="shared" si="28"/>
        <v>607.44000000000005</v>
      </c>
      <c r="K97" s="174">
        <f t="shared" si="28"/>
        <v>683.37000000000012</v>
      </c>
      <c r="L97" s="174">
        <f t="shared" si="28"/>
        <v>759.30000000000007</v>
      </c>
      <c r="M97" s="174">
        <f t="shared" si="28"/>
        <v>835.23</v>
      </c>
      <c r="N97" s="174">
        <f t="shared" si="28"/>
        <v>911.16000000000008</v>
      </c>
      <c r="O97" s="174">
        <f t="shared" si="28"/>
        <v>987.09000000000015</v>
      </c>
      <c r="P97" s="174">
        <f t="shared" si="28"/>
        <v>1063.02</v>
      </c>
      <c r="Q97" s="174">
        <f t="shared" si="28"/>
        <v>1138.95</v>
      </c>
      <c r="R97" s="174">
        <f t="shared" si="28"/>
        <v>1214.8800000000001</v>
      </c>
      <c r="S97" s="174">
        <f t="shared" si="28"/>
        <v>1290.8100000000002</v>
      </c>
      <c r="T97" s="174">
        <f t="shared" si="28"/>
        <v>1366.7400000000002</v>
      </c>
      <c r="U97" s="174">
        <f t="shared" si="27"/>
        <v>1442.67</v>
      </c>
      <c r="V97" s="174">
        <f t="shared" si="27"/>
        <v>1518.6000000000001</v>
      </c>
      <c r="W97" s="174">
        <f t="shared" si="27"/>
        <v>1594.5300000000002</v>
      </c>
      <c r="X97" s="174">
        <f t="shared" si="27"/>
        <v>1670.46</v>
      </c>
      <c r="Y97" s="174">
        <f t="shared" si="27"/>
        <v>1746.39</v>
      </c>
      <c r="Z97" s="174">
        <f t="shared" si="27"/>
        <v>1822.3200000000002</v>
      </c>
      <c r="AA97" s="174">
        <f t="shared" si="30"/>
        <v>1898.2500000000002</v>
      </c>
      <c r="AB97" s="174">
        <f t="shared" si="30"/>
        <v>1974.1800000000003</v>
      </c>
      <c r="AC97" s="174">
        <f t="shared" si="30"/>
        <v>2050.11</v>
      </c>
      <c r="AD97" s="174">
        <f t="shared" si="30"/>
        <v>2126.04</v>
      </c>
      <c r="AE97" s="174">
        <f t="shared" si="30"/>
        <v>2201.9700000000003</v>
      </c>
      <c r="AF97" s="174">
        <f t="shared" si="30"/>
        <v>2277.9</v>
      </c>
      <c r="AG97" s="174">
        <f t="shared" si="30"/>
        <v>2353.8300000000004</v>
      </c>
      <c r="AH97" s="174">
        <f t="shared" si="30"/>
        <v>2429.7600000000002</v>
      </c>
      <c r="AI97" s="174">
        <f t="shared" si="30"/>
        <v>2505.69</v>
      </c>
      <c r="AJ97" s="174">
        <f t="shared" si="30"/>
        <v>2581.6200000000003</v>
      </c>
      <c r="AK97" s="174">
        <f t="shared" si="30"/>
        <v>2657.55</v>
      </c>
      <c r="AL97" s="174">
        <f t="shared" si="30"/>
        <v>2733.4800000000005</v>
      </c>
      <c r="AM97" s="174">
        <f t="shared" si="30"/>
        <v>2809.4100000000003</v>
      </c>
      <c r="AN97" s="174">
        <f t="shared" si="30"/>
        <v>2885.34</v>
      </c>
      <c r="AO97" s="174">
        <f t="shared" si="30"/>
        <v>2961.2700000000004</v>
      </c>
      <c r="AP97" s="174">
        <f t="shared" si="31"/>
        <v>3037.2000000000003</v>
      </c>
      <c r="AQ97" s="174">
        <f t="shared" si="31"/>
        <v>3113.13</v>
      </c>
      <c r="AR97" s="174">
        <f t="shared" si="31"/>
        <v>3189.0600000000004</v>
      </c>
      <c r="AS97" s="174">
        <f t="shared" si="31"/>
        <v>3264.9900000000002</v>
      </c>
      <c r="AT97" s="174">
        <f t="shared" si="31"/>
        <v>3340.92</v>
      </c>
      <c r="AU97" s="174">
        <f t="shared" si="31"/>
        <v>3416.8500000000004</v>
      </c>
      <c r="AV97" s="174">
        <f t="shared" si="31"/>
        <v>3492.78</v>
      </c>
      <c r="AW97" s="174">
        <f t="shared" si="31"/>
        <v>3568.7100000000005</v>
      </c>
      <c r="AX97" s="174">
        <f t="shared" si="31"/>
        <v>3644.6400000000003</v>
      </c>
      <c r="AY97" s="174">
        <f t="shared" si="31"/>
        <v>3720.57</v>
      </c>
      <c r="AZ97" s="178">
        <f t="shared" si="31"/>
        <v>3796.5000000000005</v>
      </c>
    </row>
    <row r="98" spans="1:52" x14ac:dyDescent="0.2">
      <c r="A98" s="231">
        <v>400</v>
      </c>
      <c r="B98" s="231">
        <v>6</v>
      </c>
      <c r="C98" s="231">
        <v>1.26</v>
      </c>
      <c r="D98" s="282">
        <v>85.33</v>
      </c>
      <c r="E98" s="270"/>
      <c r="F98" s="177">
        <f t="shared" si="14"/>
        <v>341.32</v>
      </c>
      <c r="G98" s="174">
        <f t="shared" si="28"/>
        <v>426.65</v>
      </c>
      <c r="H98" s="174">
        <f t="shared" si="28"/>
        <v>511.98</v>
      </c>
      <c r="I98" s="174">
        <f t="shared" si="28"/>
        <v>597.30999999999995</v>
      </c>
      <c r="J98" s="174">
        <f t="shared" si="28"/>
        <v>682.64</v>
      </c>
      <c r="K98" s="174">
        <f t="shared" si="28"/>
        <v>767.97</v>
      </c>
      <c r="L98" s="174">
        <f t="shared" si="28"/>
        <v>853.3</v>
      </c>
      <c r="M98" s="174">
        <f t="shared" si="28"/>
        <v>938.63</v>
      </c>
      <c r="N98" s="174">
        <f t="shared" si="28"/>
        <v>1023.96</v>
      </c>
      <c r="O98" s="174">
        <f t="shared" si="28"/>
        <v>1109.29</v>
      </c>
      <c r="P98" s="174">
        <f t="shared" si="28"/>
        <v>1194.6199999999999</v>
      </c>
      <c r="Q98" s="174">
        <f t="shared" si="28"/>
        <v>1279.95</v>
      </c>
      <c r="R98" s="174">
        <f t="shared" si="28"/>
        <v>1365.28</v>
      </c>
      <c r="S98" s="174">
        <f t="shared" si="28"/>
        <v>1450.61</v>
      </c>
      <c r="T98" s="174">
        <f t="shared" si="28"/>
        <v>1535.94</v>
      </c>
      <c r="U98" s="174">
        <f t="shared" si="27"/>
        <v>1621.27</v>
      </c>
      <c r="V98" s="174">
        <f t="shared" si="27"/>
        <v>1706.6</v>
      </c>
      <c r="W98" s="174">
        <f t="shared" si="27"/>
        <v>1791.93</v>
      </c>
      <c r="X98" s="174">
        <f t="shared" si="27"/>
        <v>1877.26</v>
      </c>
      <c r="Y98" s="174">
        <f t="shared" si="27"/>
        <v>1962.59</v>
      </c>
      <c r="Z98" s="174">
        <f t="shared" si="27"/>
        <v>2047.92</v>
      </c>
      <c r="AA98" s="174">
        <f t="shared" si="30"/>
        <v>2133.25</v>
      </c>
      <c r="AB98" s="174">
        <f t="shared" si="30"/>
        <v>2218.58</v>
      </c>
      <c r="AC98" s="174">
        <f t="shared" si="30"/>
        <v>2303.91</v>
      </c>
      <c r="AD98" s="174">
        <f t="shared" si="30"/>
        <v>2389.2399999999998</v>
      </c>
      <c r="AE98" s="174">
        <f t="shared" si="30"/>
        <v>2474.5700000000002</v>
      </c>
      <c r="AF98" s="174">
        <f t="shared" si="30"/>
        <v>2559.9</v>
      </c>
      <c r="AG98" s="174">
        <f t="shared" si="30"/>
        <v>2645.23</v>
      </c>
      <c r="AH98" s="174">
        <f t="shared" si="30"/>
        <v>2730.56</v>
      </c>
      <c r="AI98" s="174">
        <f t="shared" si="30"/>
        <v>2815.89</v>
      </c>
      <c r="AJ98" s="174">
        <f t="shared" si="30"/>
        <v>2901.22</v>
      </c>
      <c r="AK98" s="174">
        <f t="shared" si="30"/>
        <v>2986.5499999999997</v>
      </c>
      <c r="AL98" s="174">
        <f t="shared" si="30"/>
        <v>3071.88</v>
      </c>
      <c r="AM98" s="174">
        <f t="shared" si="30"/>
        <v>3157.21</v>
      </c>
      <c r="AN98" s="174">
        <f t="shared" si="30"/>
        <v>3242.54</v>
      </c>
      <c r="AO98" s="174">
        <f t="shared" si="30"/>
        <v>3327.87</v>
      </c>
      <c r="AP98" s="174">
        <f t="shared" si="31"/>
        <v>3413.2</v>
      </c>
      <c r="AQ98" s="174">
        <f t="shared" si="31"/>
        <v>3498.5299999999997</v>
      </c>
      <c r="AR98" s="174">
        <f t="shared" si="31"/>
        <v>3583.86</v>
      </c>
      <c r="AS98" s="174">
        <f t="shared" si="31"/>
        <v>3669.19</v>
      </c>
      <c r="AT98" s="174">
        <f t="shared" si="31"/>
        <v>3754.52</v>
      </c>
      <c r="AU98" s="174">
        <f t="shared" si="31"/>
        <v>3839.85</v>
      </c>
      <c r="AV98" s="174">
        <f t="shared" si="31"/>
        <v>3925.18</v>
      </c>
      <c r="AW98" s="174">
        <f t="shared" si="31"/>
        <v>4010.5099999999998</v>
      </c>
      <c r="AX98" s="174">
        <f t="shared" si="31"/>
        <v>4095.84</v>
      </c>
      <c r="AY98" s="174">
        <f t="shared" si="31"/>
        <v>4181.17</v>
      </c>
      <c r="AZ98" s="178">
        <f t="shared" si="31"/>
        <v>4266.5</v>
      </c>
    </row>
    <row r="99" spans="1:52" x14ac:dyDescent="0.2">
      <c r="A99" s="231">
        <v>450</v>
      </c>
      <c r="B99" s="231">
        <v>6</v>
      </c>
      <c r="C99" s="231">
        <v>1.27</v>
      </c>
      <c r="D99" s="282">
        <v>94.6</v>
      </c>
      <c r="E99" s="270"/>
      <c r="F99" s="177">
        <f t="shared" si="14"/>
        <v>378.4</v>
      </c>
      <c r="G99" s="174">
        <f t="shared" si="28"/>
        <v>473</v>
      </c>
      <c r="H99" s="174">
        <f t="shared" si="28"/>
        <v>567.59999999999991</v>
      </c>
      <c r="I99" s="174">
        <f t="shared" si="28"/>
        <v>662.19999999999993</v>
      </c>
      <c r="J99" s="174">
        <f t="shared" si="28"/>
        <v>756.8</v>
      </c>
      <c r="K99" s="174">
        <f t="shared" si="28"/>
        <v>851.4</v>
      </c>
      <c r="L99" s="174">
        <f t="shared" si="28"/>
        <v>946</v>
      </c>
      <c r="M99" s="174">
        <f t="shared" si="28"/>
        <v>1040.5999999999999</v>
      </c>
      <c r="N99" s="174">
        <f t="shared" si="28"/>
        <v>1135.1999999999998</v>
      </c>
      <c r="O99" s="174">
        <f t="shared" si="28"/>
        <v>1229.8</v>
      </c>
      <c r="P99" s="174">
        <f t="shared" si="28"/>
        <v>1324.3999999999999</v>
      </c>
      <c r="Q99" s="174">
        <f t="shared" si="28"/>
        <v>1419</v>
      </c>
      <c r="R99" s="174">
        <f t="shared" si="28"/>
        <v>1513.6</v>
      </c>
      <c r="S99" s="174">
        <f t="shared" si="28"/>
        <v>1608.1999999999998</v>
      </c>
      <c r="T99" s="174">
        <f t="shared" si="28"/>
        <v>1702.8</v>
      </c>
      <c r="U99" s="174">
        <f t="shared" si="27"/>
        <v>1797.3999999999999</v>
      </c>
      <c r="V99" s="174">
        <f t="shared" si="27"/>
        <v>1892</v>
      </c>
      <c r="W99" s="174">
        <f t="shared" si="27"/>
        <v>1986.6</v>
      </c>
      <c r="X99" s="174">
        <f t="shared" si="27"/>
        <v>2081.1999999999998</v>
      </c>
      <c r="Y99" s="174">
        <f t="shared" si="27"/>
        <v>2175.7999999999997</v>
      </c>
      <c r="Z99" s="174">
        <f t="shared" si="27"/>
        <v>2270.3999999999996</v>
      </c>
      <c r="AA99" s="174">
        <f t="shared" si="30"/>
        <v>2365</v>
      </c>
      <c r="AB99" s="174">
        <f t="shared" si="30"/>
        <v>2459.6</v>
      </c>
      <c r="AC99" s="174">
        <f t="shared" si="30"/>
        <v>2554.1999999999998</v>
      </c>
      <c r="AD99" s="174">
        <f t="shared" si="30"/>
        <v>2648.7999999999997</v>
      </c>
      <c r="AE99" s="174">
        <f t="shared" si="30"/>
        <v>2743.3999999999996</v>
      </c>
      <c r="AF99" s="174">
        <f t="shared" si="30"/>
        <v>2838</v>
      </c>
      <c r="AG99" s="174">
        <f t="shared" si="30"/>
        <v>2932.6</v>
      </c>
      <c r="AH99" s="174">
        <f t="shared" si="30"/>
        <v>3027.2</v>
      </c>
      <c r="AI99" s="174">
        <f t="shared" si="30"/>
        <v>3121.7999999999997</v>
      </c>
      <c r="AJ99" s="174">
        <f t="shared" si="30"/>
        <v>3216.3999999999996</v>
      </c>
      <c r="AK99" s="174">
        <f t="shared" si="30"/>
        <v>3311</v>
      </c>
      <c r="AL99" s="174">
        <f t="shared" si="30"/>
        <v>3405.6</v>
      </c>
      <c r="AM99" s="174">
        <f t="shared" si="30"/>
        <v>3500.2</v>
      </c>
      <c r="AN99" s="174">
        <f t="shared" si="30"/>
        <v>3594.7999999999997</v>
      </c>
      <c r="AO99" s="174">
        <f t="shared" si="30"/>
        <v>3689.3999999999996</v>
      </c>
      <c r="AP99" s="174">
        <f t="shared" si="31"/>
        <v>3784</v>
      </c>
      <c r="AQ99" s="174">
        <f t="shared" si="31"/>
        <v>3878.6</v>
      </c>
      <c r="AR99" s="174">
        <f t="shared" si="31"/>
        <v>3973.2</v>
      </c>
      <c r="AS99" s="174">
        <f t="shared" si="31"/>
        <v>4067.7999999999997</v>
      </c>
      <c r="AT99" s="174">
        <f t="shared" si="31"/>
        <v>4162.3999999999996</v>
      </c>
      <c r="AU99" s="174">
        <f t="shared" si="31"/>
        <v>4257</v>
      </c>
      <c r="AV99" s="174">
        <f t="shared" si="31"/>
        <v>4351.5999999999995</v>
      </c>
      <c r="AW99" s="174">
        <f t="shared" si="31"/>
        <v>4446.2</v>
      </c>
      <c r="AX99" s="174">
        <f t="shared" si="31"/>
        <v>4540.7999999999993</v>
      </c>
      <c r="AY99" s="174">
        <f t="shared" si="31"/>
        <v>4635.3999999999996</v>
      </c>
      <c r="AZ99" s="178">
        <f t="shared" si="31"/>
        <v>4730</v>
      </c>
    </row>
    <row r="100" spans="1:52" x14ac:dyDescent="0.2">
      <c r="A100" s="231">
        <v>500</v>
      </c>
      <c r="B100" s="231">
        <v>6</v>
      </c>
      <c r="C100" s="231">
        <v>1.28</v>
      </c>
      <c r="D100" s="282">
        <v>103.76</v>
      </c>
      <c r="E100" s="270"/>
      <c r="F100" s="177">
        <f t="shared" si="14"/>
        <v>415.04</v>
      </c>
      <c r="G100" s="174">
        <f t="shared" si="28"/>
        <v>518.80000000000007</v>
      </c>
      <c r="H100" s="174">
        <f t="shared" si="28"/>
        <v>622.56000000000006</v>
      </c>
      <c r="I100" s="174">
        <f t="shared" si="28"/>
        <v>726.32</v>
      </c>
      <c r="J100" s="174">
        <f t="shared" si="28"/>
        <v>830.08</v>
      </c>
      <c r="K100" s="174">
        <f t="shared" si="28"/>
        <v>933.84</v>
      </c>
      <c r="L100" s="174">
        <f t="shared" si="28"/>
        <v>1037.6000000000001</v>
      </c>
      <c r="M100" s="174">
        <f t="shared" si="28"/>
        <v>1141.3600000000001</v>
      </c>
      <c r="N100" s="174">
        <f t="shared" si="28"/>
        <v>1245.1200000000001</v>
      </c>
      <c r="O100" s="174">
        <f t="shared" si="28"/>
        <v>1348.88</v>
      </c>
      <c r="P100" s="174">
        <f t="shared" si="28"/>
        <v>1452.64</v>
      </c>
      <c r="Q100" s="174">
        <f t="shared" si="28"/>
        <v>1556.4</v>
      </c>
      <c r="R100" s="174">
        <f t="shared" si="28"/>
        <v>1660.16</v>
      </c>
      <c r="S100" s="174">
        <f t="shared" si="28"/>
        <v>1763.92</v>
      </c>
      <c r="T100" s="174">
        <f t="shared" si="28"/>
        <v>1867.68</v>
      </c>
      <c r="U100" s="174">
        <f t="shared" si="27"/>
        <v>1971.44</v>
      </c>
      <c r="V100" s="174">
        <f t="shared" si="27"/>
        <v>2075.2000000000003</v>
      </c>
      <c r="W100" s="174">
        <f t="shared" si="27"/>
        <v>2178.96</v>
      </c>
      <c r="X100" s="174">
        <f t="shared" si="27"/>
        <v>2282.7200000000003</v>
      </c>
      <c r="Y100" s="174">
        <f t="shared" si="27"/>
        <v>2386.48</v>
      </c>
      <c r="Z100" s="174">
        <f t="shared" si="27"/>
        <v>2490.2400000000002</v>
      </c>
      <c r="AA100" s="174">
        <f t="shared" si="30"/>
        <v>2594</v>
      </c>
      <c r="AB100" s="174">
        <f t="shared" si="30"/>
        <v>2697.76</v>
      </c>
      <c r="AC100" s="174">
        <f t="shared" si="30"/>
        <v>2801.52</v>
      </c>
      <c r="AD100" s="174">
        <f t="shared" si="30"/>
        <v>2905.28</v>
      </c>
      <c r="AE100" s="174">
        <f t="shared" si="30"/>
        <v>3009.04</v>
      </c>
      <c r="AF100" s="174">
        <f t="shared" si="30"/>
        <v>3112.8</v>
      </c>
      <c r="AG100" s="174">
        <f t="shared" si="30"/>
        <v>3216.56</v>
      </c>
      <c r="AH100" s="174">
        <f t="shared" si="30"/>
        <v>3320.32</v>
      </c>
      <c r="AI100" s="174">
        <f t="shared" si="30"/>
        <v>3424.0800000000004</v>
      </c>
      <c r="AJ100" s="174">
        <f t="shared" si="30"/>
        <v>3527.84</v>
      </c>
      <c r="AK100" s="174">
        <f t="shared" si="30"/>
        <v>3631.6000000000004</v>
      </c>
      <c r="AL100" s="174">
        <f t="shared" si="30"/>
        <v>3735.36</v>
      </c>
      <c r="AM100" s="174">
        <f t="shared" si="30"/>
        <v>3839.1200000000003</v>
      </c>
      <c r="AN100" s="174">
        <f t="shared" si="30"/>
        <v>3942.88</v>
      </c>
      <c r="AO100" s="174">
        <f t="shared" si="30"/>
        <v>4046.6400000000003</v>
      </c>
      <c r="AP100" s="174">
        <f t="shared" si="31"/>
        <v>4150.4000000000005</v>
      </c>
      <c r="AQ100" s="174">
        <f t="shared" si="31"/>
        <v>4254.16</v>
      </c>
      <c r="AR100" s="174">
        <f t="shared" si="31"/>
        <v>4357.92</v>
      </c>
      <c r="AS100" s="174">
        <f t="shared" si="31"/>
        <v>4461.68</v>
      </c>
      <c r="AT100" s="174">
        <f t="shared" si="31"/>
        <v>4565.4400000000005</v>
      </c>
      <c r="AU100" s="174">
        <f t="shared" si="31"/>
        <v>4669.2</v>
      </c>
      <c r="AV100" s="174">
        <f t="shared" si="31"/>
        <v>4772.96</v>
      </c>
      <c r="AW100" s="174">
        <f t="shared" si="31"/>
        <v>4876.72</v>
      </c>
      <c r="AX100" s="174">
        <f t="shared" si="31"/>
        <v>4980.4800000000005</v>
      </c>
      <c r="AY100" s="174">
        <f t="shared" si="31"/>
        <v>5084.2400000000007</v>
      </c>
      <c r="AZ100" s="178">
        <f t="shared" si="31"/>
        <v>5188</v>
      </c>
    </row>
    <row r="101" spans="1:52" x14ac:dyDescent="0.2">
      <c r="A101" s="231">
        <v>550</v>
      </c>
      <c r="B101" s="231">
        <v>6</v>
      </c>
      <c r="C101" s="231">
        <v>1.28</v>
      </c>
      <c r="D101" s="282">
        <v>112.83</v>
      </c>
      <c r="E101" s="270"/>
      <c r="F101" s="177">
        <f t="shared" si="14"/>
        <v>451.32</v>
      </c>
      <c r="G101" s="174">
        <f t="shared" si="28"/>
        <v>564.15</v>
      </c>
      <c r="H101" s="174">
        <f t="shared" si="28"/>
        <v>676.98</v>
      </c>
      <c r="I101" s="174">
        <f t="shared" si="28"/>
        <v>789.81</v>
      </c>
      <c r="J101" s="174">
        <f t="shared" si="28"/>
        <v>902.64</v>
      </c>
      <c r="K101" s="174">
        <f t="shared" si="28"/>
        <v>1015.47</v>
      </c>
      <c r="L101" s="174">
        <f t="shared" si="28"/>
        <v>1128.3</v>
      </c>
      <c r="M101" s="174">
        <f t="shared" si="28"/>
        <v>1241.1299999999999</v>
      </c>
      <c r="N101" s="174">
        <f t="shared" si="28"/>
        <v>1353.96</v>
      </c>
      <c r="O101" s="174">
        <f t="shared" si="28"/>
        <v>1466.79</v>
      </c>
      <c r="P101" s="174">
        <f t="shared" si="28"/>
        <v>1579.62</v>
      </c>
      <c r="Q101" s="174">
        <f t="shared" si="28"/>
        <v>1692.45</v>
      </c>
      <c r="R101" s="174">
        <f t="shared" si="28"/>
        <v>1805.28</v>
      </c>
      <c r="S101" s="174">
        <f t="shared" si="28"/>
        <v>1918.11</v>
      </c>
      <c r="T101" s="174">
        <f t="shared" si="28"/>
        <v>2030.94</v>
      </c>
      <c r="U101" s="174">
        <f t="shared" si="27"/>
        <v>2143.77</v>
      </c>
      <c r="V101" s="174">
        <f t="shared" si="27"/>
        <v>2256.6</v>
      </c>
      <c r="W101" s="174">
        <f t="shared" si="27"/>
        <v>2369.4299999999998</v>
      </c>
      <c r="X101" s="174">
        <f t="shared" si="27"/>
        <v>2482.2599999999998</v>
      </c>
      <c r="Y101" s="174">
        <f t="shared" si="27"/>
        <v>2595.09</v>
      </c>
      <c r="Z101" s="174">
        <f t="shared" si="27"/>
        <v>2707.92</v>
      </c>
      <c r="AA101" s="174">
        <f t="shared" si="30"/>
        <v>2820.75</v>
      </c>
      <c r="AB101" s="174">
        <f t="shared" si="30"/>
        <v>2933.58</v>
      </c>
      <c r="AC101" s="174">
        <f t="shared" si="30"/>
        <v>3046.41</v>
      </c>
      <c r="AD101" s="174">
        <f t="shared" si="30"/>
        <v>3159.24</v>
      </c>
      <c r="AE101" s="174">
        <f t="shared" si="30"/>
        <v>3272.07</v>
      </c>
      <c r="AF101" s="174">
        <f t="shared" si="30"/>
        <v>3384.9</v>
      </c>
      <c r="AG101" s="174">
        <f t="shared" si="30"/>
        <v>3497.73</v>
      </c>
      <c r="AH101" s="174">
        <f t="shared" si="30"/>
        <v>3610.56</v>
      </c>
      <c r="AI101" s="174">
        <f t="shared" si="30"/>
        <v>3723.39</v>
      </c>
      <c r="AJ101" s="174">
        <f t="shared" si="30"/>
        <v>3836.22</v>
      </c>
      <c r="AK101" s="174">
        <f t="shared" si="30"/>
        <v>3949.0499999999997</v>
      </c>
      <c r="AL101" s="174">
        <f t="shared" si="30"/>
        <v>4061.88</v>
      </c>
      <c r="AM101" s="174">
        <f t="shared" si="30"/>
        <v>4174.71</v>
      </c>
      <c r="AN101" s="174">
        <f t="shared" si="30"/>
        <v>4287.54</v>
      </c>
      <c r="AO101" s="174">
        <f t="shared" si="30"/>
        <v>4400.37</v>
      </c>
      <c r="AP101" s="174">
        <f t="shared" si="31"/>
        <v>4513.2</v>
      </c>
      <c r="AQ101" s="174">
        <f t="shared" si="31"/>
        <v>4626.03</v>
      </c>
      <c r="AR101" s="174">
        <f t="shared" si="31"/>
        <v>4738.8599999999997</v>
      </c>
      <c r="AS101" s="174">
        <f t="shared" si="31"/>
        <v>4851.6899999999996</v>
      </c>
      <c r="AT101" s="174">
        <f t="shared" si="31"/>
        <v>4964.5199999999995</v>
      </c>
      <c r="AU101" s="174">
        <f t="shared" si="31"/>
        <v>5077.3500000000004</v>
      </c>
      <c r="AV101" s="174">
        <f t="shared" si="31"/>
        <v>5190.18</v>
      </c>
      <c r="AW101" s="174">
        <f t="shared" si="31"/>
        <v>5303.01</v>
      </c>
      <c r="AX101" s="174">
        <f t="shared" si="31"/>
        <v>5415.84</v>
      </c>
      <c r="AY101" s="174">
        <f t="shared" si="31"/>
        <v>5528.67</v>
      </c>
      <c r="AZ101" s="178">
        <f t="shared" si="31"/>
        <v>5641.5</v>
      </c>
    </row>
    <row r="102" spans="1:52" x14ac:dyDescent="0.2">
      <c r="A102" s="231">
        <v>600</v>
      </c>
      <c r="B102" s="231">
        <v>6</v>
      </c>
      <c r="C102" s="231">
        <v>1.29</v>
      </c>
      <c r="D102" s="282">
        <v>121.83</v>
      </c>
      <c r="E102" s="270"/>
      <c r="F102" s="177">
        <f t="shared" si="14"/>
        <v>487.32</v>
      </c>
      <c r="G102" s="174">
        <f t="shared" si="28"/>
        <v>609.15</v>
      </c>
      <c r="H102" s="174">
        <f t="shared" si="28"/>
        <v>730.98</v>
      </c>
      <c r="I102" s="174">
        <f t="shared" si="28"/>
        <v>852.81</v>
      </c>
      <c r="J102" s="174">
        <f t="shared" si="28"/>
        <v>974.64</v>
      </c>
      <c r="K102" s="174">
        <f t="shared" si="28"/>
        <v>1096.47</v>
      </c>
      <c r="L102" s="174">
        <f t="shared" si="28"/>
        <v>1218.3</v>
      </c>
      <c r="M102" s="174">
        <f t="shared" si="28"/>
        <v>1340.1299999999999</v>
      </c>
      <c r="N102" s="174">
        <f t="shared" si="28"/>
        <v>1461.96</v>
      </c>
      <c r="O102" s="174">
        <f t="shared" si="28"/>
        <v>1583.79</v>
      </c>
      <c r="P102" s="174">
        <f t="shared" si="28"/>
        <v>1705.62</v>
      </c>
      <c r="Q102" s="174">
        <f t="shared" si="28"/>
        <v>1827.45</v>
      </c>
      <c r="R102" s="174">
        <f t="shared" si="28"/>
        <v>1949.28</v>
      </c>
      <c r="S102" s="174">
        <f t="shared" si="28"/>
        <v>2071.11</v>
      </c>
      <c r="T102" s="174">
        <f t="shared" si="28"/>
        <v>2192.94</v>
      </c>
      <c r="U102" s="174">
        <f t="shared" ref="U102:AJ115" si="32">(($D$6/50)^$C102)*(U$11*$D102)</f>
        <v>2314.77</v>
      </c>
      <c r="V102" s="174">
        <f t="shared" si="32"/>
        <v>2436.6</v>
      </c>
      <c r="W102" s="174">
        <f t="shared" si="32"/>
        <v>2558.4299999999998</v>
      </c>
      <c r="X102" s="174">
        <f t="shared" si="32"/>
        <v>2680.2599999999998</v>
      </c>
      <c r="Y102" s="174">
        <f t="shared" si="32"/>
        <v>2802.09</v>
      </c>
      <c r="Z102" s="174">
        <f t="shared" si="32"/>
        <v>2923.92</v>
      </c>
      <c r="AA102" s="174">
        <f t="shared" si="32"/>
        <v>3045.75</v>
      </c>
      <c r="AB102" s="174">
        <f t="shared" si="32"/>
        <v>3167.58</v>
      </c>
      <c r="AC102" s="174">
        <f t="shared" si="32"/>
        <v>3289.41</v>
      </c>
      <c r="AD102" s="174">
        <f t="shared" si="32"/>
        <v>3411.24</v>
      </c>
      <c r="AE102" s="174">
        <f t="shared" si="32"/>
        <v>3533.07</v>
      </c>
      <c r="AF102" s="174">
        <f t="shared" si="32"/>
        <v>3654.9</v>
      </c>
      <c r="AG102" s="174">
        <f t="shared" si="32"/>
        <v>3776.73</v>
      </c>
      <c r="AH102" s="174">
        <f t="shared" si="32"/>
        <v>3898.56</v>
      </c>
      <c r="AI102" s="174">
        <f t="shared" si="32"/>
        <v>4020.39</v>
      </c>
      <c r="AJ102" s="174">
        <f t="shared" si="32"/>
        <v>4142.22</v>
      </c>
      <c r="AK102" s="174">
        <f t="shared" si="30"/>
        <v>4264.05</v>
      </c>
      <c r="AL102" s="174">
        <f t="shared" si="30"/>
        <v>4385.88</v>
      </c>
      <c r="AM102" s="174">
        <f t="shared" si="30"/>
        <v>4507.71</v>
      </c>
      <c r="AN102" s="174">
        <f t="shared" si="30"/>
        <v>4629.54</v>
      </c>
      <c r="AO102" s="174">
        <f t="shared" si="30"/>
        <v>4751.37</v>
      </c>
      <c r="AP102" s="174">
        <f t="shared" si="31"/>
        <v>4873.2</v>
      </c>
      <c r="AQ102" s="174">
        <f t="shared" si="31"/>
        <v>4995.03</v>
      </c>
      <c r="AR102" s="174">
        <f t="shared" si="31"/>
        <v>5116.8599999999997</v>
      </c>
      <c r="AS102" s="174">
        <f t="shared" si="31"/>
        <v>5238.6899999999996</v>
      </c>
      <c r="AT102" s="174">
        <f t="shared" si="31"/>
        <v>5360.5199999999995</v>
      </c>
      <c r="AU102" s="174">
        <f t="shared" si="31"/>
        <v>5482.35</v>
      </c>
      <c r="AV102" s="174">
        <f t="shared" si="31"/>
        <v>5604.18</v>
      </c>
      <c r="AW102" s="174">
        <f t="shared" si="31"/>
        <v>5726.01</v>
      </c>
      <c r="AX102" s="174">
        <f t="shared" si="31"/>
        <v>5847.84</v>
      </c>
      <c r="AY102" s="174">
        <f t="shared" si="31"/>
        <v>5969.67</v>
      </c>
      <c r="AZ102" s="178">
        <f t="shared" si="31"/>
        <v>6091.5</v>
      </c>
    </row>
    <row r="103" spans="1:52" x14ac:dyDescent="0.2">
      <c r="A103" s="231">
        <v>650</v>
      </c>
      <c r="B103" s="231">
        <v>6</v>
      </c>
      <c r="C103" s="231">
        <v>1.29</v>
      </c>
      <c r="D103" s="282">
        <v>130.75</v>
      </c>
      <c r="E103" s="270"/>
      <c r="F103" s="177">
        <f t="shared" si="14"/>
        <v>523</v>
      </c>
      <c r="G103" s="174">
        <f t="shared" si="28"/>
        <v>653.75</v>
      </c>
      <c r="H103" s="174">
        <f t="shared" si="28"/>
        <v>784.5</v>
      </c>
      <c r="I103" s="174">
        <f t="shared" si="28"/>
        <v>915.25</v>
      </c>
      <c r="J103" s="174">
        <f t="shared" si="28"/>
        <v>1046</v>
      </c>
      <c r="K103" s="174">
        <f t="shared" si="28"/>
        <v>1176.75</v>
      </c>
      <c r="L103" s="174">
        <f t="shared" si="28"/>
        <v>1307.5</v>
      </c>
      <c r="M103" s="174">
        <f t="shared" si="28"/>
        <v>1438.25</v>
      </c>
      <c r="N103" s="174">
        <f t="shared" si="28"/>
        <v>1569</v>
      </c>
      <c r="O103" s="174">
        <f t="shared" si="28"/>
        <v>1699.75</v>
      </c>
      <c r="P103" s="174">
        <f t="shared" si="28"/>
        <v>1830.5</v>
      </c>
      <c r="Q103" s="174">
        <f t="shared" si="28"/>
        <v>1961.25</v>
      </c>
      <c r="R103" s="174">
        <f t="shared" si="28"/>
        <v>2092</v>
      </c>
      <c r="S103" s="174">
        <f t="shared" si="28"/>
        <v>2222.75</v>
      </c>
      <c r="T103" s="174">
        <f t="shared" si="28"/>
        <v>2353.5</v>
      </c>
      <c r="U103" s="174">
        <f t="shared" si="32"/>
        <v>2484.25</v>
      </c>
      <c r="V103" s="174">
        <f t="shared" si="32"/>
        <v>2615</v>
      </c>
      <c r="W103" s="174">
        <f t="shared" si="32"/>
        <v>2745.75</v>
      </c>
      <c r="X103" s="174">
        <f t="shared" si="32"/>
        <v>2876.5</v>
      </c>
      <c r="Y103" s="174">
        <f t="shared" si="32"/>
        <v>3007.25</v>
      </c>
      <c r="Z103" s="174">
        <f t="shared" si="32"/>
        <v>3138</v>
      </c>
      <c r="AA103" s="174">
        <f t="shared" si="32"/>
        <v>3268.75</v>
      </c>
      <c r="AB103" s="174">
        <f t="shared" si="32"/>
        <v>3399.5</v>
      </c>
      <c r="AC103" s="174">
        <f t="shared" si="32"/>
        <v>3530.25</v>
      </c>
      <c r="AD103" s="174">
        <f t="shared" si="32"/>
        <v>3661</v>
      </c>
      <c r="AE103" s="174">
        <f t="shared" si="32"/>
        <v>3791.75</v>
      </c>
      <c r="AF103" s="174">
        <f t="shared" si="32"/>
        <v>3922.5</v>
      </c>
      <c r="AG103" s="174">
        <f t="shared" si="30"/>
        <v>4053.25</v>
      </c>
      <c r="AH103" s="174">
        <f t="shared" si="30"/>
        <v>4184</v>
      </c>
      <c r="AI103" s="174">
        <f t="shared" si="30"/>
        <v>4314.75</v>
      </c>
      <c r="AJ103" s="174">
        <f t="shared" si="30"/>
        <v>4445.5</v>
      </c>
      <c r="AK103" s="174">
        <f t="shared" si="30"/>
        <v>4576.25</v>
      </c>
      <c r="AL103" s="174">
        <f t="shared" si="30"/>
        <v>4707</v>
      </c>
      <c r="AM103" s="174">
        <f t="shared" si="30"/>
        <v>4837.75</v>
      </c>
      <c r="AN103" s="174">
        <f t="shared" si="30"/>
        <v>4968.5</v>
      </c>
      <c r="AO103" s="174">
        <f t="shared" si="30"/>
        <v>5099.25</v>
      </c>
      <c r="AP103" s="174">
        <f t="shared" si="31"/>
        <v>5230</v>
      </c>
      <c r="AQ103" s="174">
        <f t="shared" si="31"/>
        <v>5360.75</v>
      </c>
      <c r="AR103" s="174">
        <f t="shared" si="31"/>
        <v>5491.5</v>
      </c>
      <c r="AS103" s="174">
        <f t="shared" si="31"/>
        <v>5622.25</v>
      </c>
      <c r="AT103" s="174">
        <f t="shared" si="31"/>
        <v>5753</v>
      </c>
      <c r="AU103" s="174">
        <f t="shared" si="31"/>
        <v>5883.75</v>
      </c>
      <c r="AV103" s="174">
        <f t="shared" si="31"/>
        <v>6014.5</v>
      </c>
      <c r="AW103" s="174">
        <f t="shared" si="31"/>
        <v>6145.25</v>
      </c>
      <c r="AX103" s="174">
        <f t="shared" si="31"/>
        <v>6276</v>
      </c>
      <c r="AY103" s="174">
        <f t="shared" si="31"/>
        <v>6406.75</v>
      </c>
      <c r="AZ103" s="178">
        <f t="shared" si="31"/>
        <v>6537.5</v>
      </c>
    </row>
    <row r="104" spans="1:52" x14ac:dyDescent="0.2">
      <c r="A104" s="231">
        <v>750</v>
      </c>
      <c r="B104" s="231">
        <v>6</v>
      </c>
      <c r="C104" s="231">
        <v>1.3</v>
      </c>
      <c r="D104" s="282">
        <v>148.44999999999999</v>
      </c>
      <c r="E104" s="270"/>
      <c r="F104" s="177">
        <f t="shared" si="14"/>
        <v>593.79999999999995</v>
      </c>
      <c r="G104" s="174">
        <f t="shared" si="28"/>
        <v>742.25</v>
      </c>
      <c r="H104" s="174">
        <f t="shared" si="28"/>
        <v>890.69999999999993</v>
      </c>
      <c r="I104" s="174">
        <f t="shared" si="28"/>
        <v>1039.1499999999999</v>
      </c>
      <c r="J104" s="174">
        <f t="shared" si="28"/>
        <v>1187.5999999999999</v>
      </c>
      <c r="K104" s="174">
        <f t="shared" si="28"/>
        <v>1336.05</v>
      </c>
      <c r="L104" s="174">
        <f t="shared" si="28"/>
        <v>1484.5</v>
      </c>
      <c r="M104" s="174">
        <f t="shared" si="28"/>
        <v>1632.9499999999998</v>
      </c>
      <c r="N104" s="174">
        <f t="shared" si="28"/>
        <v>1781.3999999999999</v>
      </c>
      <c r="O104" s="174">
        <f t="shared" si="28"/>
        <v>1929.85</v>
      </c>
      <c r="P104" s="174">
        <f t="shared" si="28"/>
        <v>2078.2999999999997</v>
      </c>
      <c r="Q104" s="174">
        <f t="shared" si="28"/>
        <v>2226.75</v>
      </c>
      <c r="R104" s="174">
        <f t="shared" si="28"/>
        <v>2375.1999999999998</v>
      </c>
      <c r="S104" s="174">
        <f t="shared" si="28"/>
        <v>2523.6499999999996</v>
      </c>
      <c r="T104" s="174">
        <f t="shared" si="28"/>
        <v>2672.1</v>
      </c>
      <c r="U104" s="174">
        <f t="shared" si="32"/>
        <v>2820.5499999999997</v>
      </c>
      <c r="V104" s="174">
        <f t="shared" si="32"/>
        <v>2969</v>
      </c>
      <c r="W104" s="174">
        <f t="shared" si="32"/>
        <v>3117.45</v>
      </c>
      <c r="X104" s="174">
        <f t="shared" si="32"/>
        <v>3265.8999999999996</v>
      </c>
      <c r="Y104" s="174">
        <f t="shared" si="32"/>
        <v>3414.35</v>
      </c>
      <c r="Z104" s="174">
        <f t="shared" si="32"/>
        <v>3562.7999999999997</v>
      </c>
      <c r="AA104" s="174">
        <f t="shared" si="32"/>
        <v>3711.2499999999995</v>
      </c>
      <c r="AB104" s="174">
        <f t="shared" si="32"/>
        <v>3859.7</v>
      </c>
      <c r="AC104" s="174">
        <f t="shared" si="32"/>
        <v>4008.1499999999996</v>
      </c>
      <c r="AD104" s="174">
        <f t="shared" si="32"/>
        <v>4156.5999999999995</v>
      </c>
      <c r="AE104" s="174">
        <f t="shared" si="32"/>
        <v>4305.0499999999993</v>
      </c>
      <c r="AF104" s="174">
        <f t="shared" si="32"/>
        <v>4453.5</v>
      </c>
      <c r="AG104" s="174">
        <f t="shared" si="30"/>
        <v>4601.95</v>
      </c>
      <c r="AH104" s="174">
        <f t="shared" si="30"/>
        <v>4750.3999999999996</v>
      </c>
      <c r="AI104" s="174">
        <f t="shared" si="30"/>
        <v>4898.8499999999995</v>
      </c>
      <c r="AJ104" s="174">
        <f t="shared" si="30"/>
        <v>5047.2999999999993</v>
      </c>
      <c r="AK104" s="174">
        <f t="shared" si="30"/>
        <v>5195.75</v>
      </c>
      <c r="AL104" s="174">
        <f t="shared" si="30"/>
        <v>5344.2</v>
      </c>
      <c r="AM104" s="174">
        <f t="shared" si="30"/>
        <v>5492.65</v>
      </c>
      <c r="AN104" s="174">
        <f t="shared" si="30"/>
        <v>5641.0999999999995</v>
      </c>
      <c r="AO104" s="174">
        <f t="shared" si="30"/>
        <v>5789.5499999999993</v>
      </c>
      <c r="AP104" s="174">
        <f t="shared" si="31"/>
        <v>5938</v>
      </c>
      <c r="AQ104" s="174">
        <f t="shared" si="31"/>
        <v>6086.45</v>
      </c>
      <c r="AR104" s="174">
        <f t="shared" si="31"/>
        <v>6234.9</v>
      </c>
      <c r="AS104" s="174">
        <f t="shared" si="31"/>
        <v>6383.3499999999995</v>
      </c>
      <c r="AT104" s="174">
        <f t="shared" si="31"/>
        <v>6531.7999999999993</v>
      </c>
      <c r="AU104" s="174">
        <f t="shared" si="31"/>
        <v>6680.2499999999991</v>
      </c>
      <c r="AV104" s="174">
        <f t="shared" si="31"/>
        <v>6828.7</v>
      </c>
      <c r="AW104" s="174">
        <f t="shared" si="31"/>
        <v>6977.15</v>
      </c>
      <c r="AX104" s="174">
        <f t="shared" si="31"/>
        <v>7125.5999999999995</v>
      </c>
      <c r="AY104" s="174">
        <f t="shared" si="31"/>
        <v>7274.0499999999993</v>
      </c>
      <c r="AZ104" s="178">
        <f t="shared" si="31"/>
        <v>7422.4999999999991</v>
      </c>
    </row>
    <row r="105" spans="1:52" x14ac:dyDescent="0.2">
      <c r="A105" s="231">
        <v>800</v>
      </c>
      <c r="B105" s="231">
        <v>6</v>
      </c>
      <c r="C105" s="231">
        <v>1.3</v>
      </c>
      <c r="D105" s="282">
        <v>157.18</v>
      </c>
      <c r="E105" s="270"/>
      <c r="F105" s="177">
        <f t="shared" si="14"/>
        <v>628.72</v>
      </c>
      <c r="G105" s="174">
        <f t="shared" si="28"/>
        <v>785.90000000000009</v>
      </c>
      <c r="H105" s="174">
        <f t="shared" si="28"/>
        <v>943.08</v>
      </c>
      <c r="I105" s="174">
        <f t="shared" si="28"/>
        <v>1100.26</v>
      </c>
      <c r="J105" s="174">
        <f t="shared" si="28"/>
        <v>1257.44</v>
      </c>
      <c r="K105" s="174">
        <f t="shared" si="28"/>
        <v>1414.6200000000001</v>
      </c>
      <c r="L105" s="174">
        <f t="shared" si="28"/>
        <v>1571.8000000000002</v>
      </c>
      <c r="M105" s="174">
        <f t="shared" si="28"/>
        <v>1728.98</v>
      </c>
      <c r="N105" s="174">
        <f t="shared" si="28"/>
        <v>1886.16</v>
      </c>
      <c r="O105" s="174">
        <f t="shared" si="28"/>
        <v>2043.3400000000001</v>
      </c>
      <c r="P105" s="174">
        <f t="shared" si="28"/>
        <v>2200.52</v>
      </c>
      <c r="Q105" s="174">
        <f t="shared" si="28"/>
        <v>2357.7000000000003</v>
      </c>
      <c r="R105" s="174">
        <f t="shared" si="28"/>
        <v>2514.88</v>
      </c>
      <c r="S105" s="174">
        <f t="shared" si="28"/>
        <v>2672.06</v>
      </c>
      <c r="T105" s="174">
        <f t="shared" si="28"/>
        <v>2829.2400000000002</v>
      </c>
      <c r="U105" s="174">
        <f t="shared" si="32"/>
        <v>2986.42</v>
      </c>
      <c r="V105" s="174">
        <f t="shared" si="32"/>
        <v>3143.6000000000004</v>
      </c>
      <c r="W105" s="174">
        <f t="shared" si="32"/>
        <v>3300.78</v>
      </c>
      <c r="X105" s="174">
        <f t="shared" si="32"/>
        <v>3457.96</v>
      </c>
      <c r="Y105" s="174">
        <f t="shared" si="32"/>
        <v>3615.1400000000003</v>
      </c>
      <c r="Z105" s="174">
        <f t="shared" si="32"/>
        <v>3772.32</v>
      </c>
      <c r="AA105" s="174">
        <f t="shared" si="32"/>
        <v>3929.5</v>
      </c>
      <c r="AB105" s="174">
        <f t="shared" si="32"/>
        <v>4086.6800000000003</v>
      </c>
      <c r="AC105" s="174">
        <f t="shared" si="32"/>
        <v>4243.8600000000006</v>
      </c>
      <c r="AD105" s="174">
        <f t="shared" si="32"/>
        <v>4401.04</v>
      </c>
      <c r="AE105" s="174">
        <f t="shared" si="32"/>
        <v>4558.22</v>
      </c>
      <c r="AF105" s="174">
        <f t="shared" si="32"/>
        <v>4715.4000000000005</v>
      </c>
      <c r="AG105" s="174">
        <f t="shared" si="30"/>
        <v>4872.58</v>
      </c>
      <c r="AH105" s="174">
        <f t="shared" si="30"/>
        <v>5029.76</v>
      </c>
      <c r="AI105" s="174">
        <f t="shared" si="30"/>
        <v>5186.9400000000005</v>
      </c>
      <c r="AJ105" s="174">
        <f t="shared" si="30"/>
        <v>5344.12</v>
      </c>
      <c r="AK105" s="174">
        <f t="shared" si="30"/>
        <v>5501.3</v>
      </c>
      <c r="AL105" s="174">
        <f t="shared" si="30"/>
        <v>5658.4800000000005</v>
      </c>
      <c r="AM105" s="174">
        <f t="shared" si="30"/>
        <v>5815.66</v>
      </c>
      <c r="AN105" s="174">
        <f t="shared" si="30"/>
        <v>5972.84</v>
      </c>
      <c r="AO105" s="174">
        <f t="shared" si="30"/>
        <v>6130.02</v>
      </c>
      <c r="AP105" s="174">
        <f t="shared" si="31"/>
        <v>6287.2000000000007</v>
      </c>
      <c r="AQ105" s="174">
        <f t="shared" si="31"/>
        <v>6444.38</v>
      </c>
      <c r="AR105" s="174">
        <f t="shared" si="31"/>
        <v>6601.56</v>
      </c>
      <c r="AS105" s="174">
        <f t="shared" si="31"/>
        <v>6758.7400000000007</v>
      </c>
      <c r="AT105" s="174">
        <f t="shared" si="31"/>
        <v>6915.92</v>
      </c>
      <c r="AU105" s="174">
        <f t="shared" si="31"/>
        <v>7073.1</v>
      </c>
      <c r="AV105" s="174">
        <f t="shared" si="31"/>
        <v>7230.2800000000007</v>
      </c>
      <c r="AW105" s="174">
        <f t="shared" si="31"/>
        <v>7387.46</v>
      </c>
      <c r="AX105" s="174">
        <f t="shared" si="31"/>
        <v>7544.64</v>
      </c>
      <c r="AY105" s="174">
        <f t="shared" si="31"/>
        <v>7701.8200000000006</v>
      </c>
      <c r="AZ105" s="178">
        <f t="shared" si="31"/>
        <v>7859</v>
      </c>
    </row>
    <row r="106" spans="1:52" x14ac:dyDescent="0.2">
      <c r="A106" s="231">
        <v>900</v>
      </c>
      <c r="B106" s="231">
        <v>6</v>
      </c>
      <c r="C106" s="231">
        <v>1.31</v>
      </c>
      <c r="D106" s="282">
        <v>174.65</v>
      </c>
      <c r="E106" s="270"/>
      <c r="F106" s="177">
        <f t="shared" si="14"/>
        <v>698.6</v>
      </c>
      <c r="G106" s="174">
        <f t="shared" ref="G106:V116" si="33">(($D$6/50)^$C106)*(G$11*$D106)</f>
        <v>873.25</v>
      </c>
      <c r="H106" s="174">
        <f t="shared" si="33"/>
        <v>1047.9000000000001</v>
      </c>
      <c r="I106" s="174">
        <f t="shared" si="33"/>
        <v>1222.55</v>
      </c>
      <c r="J106" s="174">
        <f t="shared" si="33"/>
        <v>1397.2</v>
      </c>
      <c r="K106" s="174">
        <f t="shared" si="33"/>
        <v>1571.8500000000001</v>
      </c>
      <c r="L106" s="174">
        <f t="shared" si="33"/>
        <v>1746.5</v>
      </c>
      <c r="M106" s="174">
        <f t="shared" si="33"/>
        <v>1921.15</v>
      </c>
      <c r="N106" s="174">
        <f t="shared" si="33"/>
        <v>2095.8000000000002</v>
      </c>
      <c r="O106" s="174">
        <f t="shared" si="33"/>
        <v>2270.4500000000003</v>
      </c>
      <c r="P106" s="174">
        <f t="shared" si="33"/>
        <v>2445.1</v>
      </c>
      <c r="Q106" s="174">
        <f t="shared" si="33"/>
        <v>2619.75</v>
      </c>
      <c r="R106" s="174">
        <f t="shared" si="33"/>
        <v>2794.4</v>
      </c>
      <c r="S106" s="174">
        <f t="shared" si="33"/>
        <v>2969.05</v>
      </c>
      <c r="T106" s="174">
        <f t="shared" si="33"/>
        <v>3143.7000000000003</v>
      </c>
      <c r="U106" s="174">
        <f t="shared" si="33"/>
        <v>3318.35</v>
      </c>
      <c r="V106" s="174">
        <f t="shared" si="33"/>
        <v>3493</v>
      </c>
      <c r="W106" s="174">
        <f t="shared" si="32"/>
        <v>3667.65</v>
      </c>
      <c r="X106" s="174">
        <f t="shared" si="32"/>
        <v>3842.3</v>
      </c>
      <c r="Y106" s="174">
        <f t="shared" si="32"/>
        <v>4016.9500000000003</v>
      </c>
      <c r="Z106" s="174">
        <f t="shared" si="32"/>
        <v>4191.6000000000004</v>
      </c>
      <c r="AA106" s="174">
        <f t="shared" si="32"/>
        <v>4366.25</v>
      </c>
      <c r="AB106" s="174">
        <f t="shared" si="32"/>
        <v>4540.9000000000005</v>
      </c>
      <c r="AC106" s="174">
        <f t="shared" si="32"/>
        <v>4715.55</v>
      </c>
      <c r="AD106" s="174">
        <f t="shared" si="32"/>
        <v>4890.2</v>
      </c>
      <c r="AE106" s="174">
        <f t="shared" si="32"/>
        <v>5064.8500000000004</v>
      </c>
      <c r="AF106" s="174">
        <f t="shared" si="32"/>
        <v>5239.5</v>
      </c>
      <c r="AG106" s="174">
        <f t="shared" si="30"/>
        <v>5414.1500000000005</v>
      </c>
      <c r="AH106" s="174">
        <f t="shared" si="30"/>
        <v>5588.8</v>
      </c>
      <c r="AI106" s="174">
        <f t="shared" si="30"/>
        <v>5763.45</v>
      </c>
      <c r="AJ106" s="174">
        <f t="shared" si="30"/>
        <v>5938.1</v>
      </c>
      <c r="AK106" s="174">
        <f t="shared" si="30"/>
        <v>6112.75</v>
      </c>
      <c r="AL106" s="174">
        <f t="shared" si="30"/>
        <v>6287.4000000000005</v>
      </c>
      <c r="AM106" s="174">
        <f t="shared" si="30"/>
        <v>6462.05</v>
      </c>
      <c r="AN106" s="174">
        <f t="shared" si="30"/>
        <v>6636.7</v>
      </c>
      <c r="AO106" s="174">
        <f t="shared" si="30"/>
        <v>6811.35</v>
      </c>
      <c r="AP106" s="174">
        <f t="shared" si="31"/>
        <v>6986</v>
      </c>
      <c r="AQ106" s="174">
        <f t="shared" si="31"/>
        <v>7160.6500000000005</v>
      </c>
      <c r="AR106" s="174">
        <f t="shared" si="31"/>
        <v>7335.3</v>
      </c>
      <c r="AS106" s="174">
        <f t="shared" si="31"/>
        <v>7509.95</v>
      </c>
      <c r="AT106" s="174">
        <f t="shared" si="31"/>
        <v>7684.6</v>
      </c>
      <c r="AU106" s="174">
        <f t="shared" si="31"/>
        <v>7859.25</v>
      </c>
      <c r="AV106" s="174">
        <f t="shared" si="31"/>
        <v>8033.9000000000005</v>
      </c>
      <c r="AW106" s="174">
        <f t="shared" si="31"/>
        <v>8208.5500000000011</v>
      </c>
      <c r="AX106" s="174">
        <f t="shared" si="31"/>
        <v>8383.2000000000007</v>
      </c>
      <c r="AY106" s="174">
        <f t="shared" si="31"/>
        <v>8557.85</v>
      </c>
      <c r="AZ106" s="178">
        <f t="shared" si="31"/>
        <v>8732.5</v>
      </c>
    </row>
    <row r="107" spans="1:52" x14ac:dyDescent="0.2">
      <c r="A107" s="231">
        <v>1000</v>
      </c>
      <c r="B107" s="231">
        <v>6</v>
      </c>
      <c r="C107" s="231">
        <v>1.32</v>
      </c>
      <c r="D107" s="282">
        <v>191.95</v>
      </c>
      <c r="E107" s="270"/>
      <c r="F107" s="177">
        <f t="shared" si="14"/>
        <v>767.8</v>
      </c>
      <c r="G107" s="174">
        <f t="shared" si="33"/>
        <v>959.75</v>
      </c>
      <c r="H107" s="174">
        <f t="shared" si="33"/>
        <v>1151.6999999999998</v>
      </c>
      <c r="I107" s="174">
        <f t="shared" si="33"/>
        <v>1343.6499999999999</v>
      </c>
      <c r="J107" s="174">
        <f t="shared" si="33"/>
        <v>1535.6</v>
      </c>
      <c r="K107" s="174">
        <f t="shared" si="33"/>
        <v>1727.55</v>
      </c>
      <c r="L107" s="174">
        <f t="shared" si="33"/>
        <v>1919.5</v>
      </c>
      <c r="M107" s="174">
        <f t="shared" si="33"/>
        <v>2111.4499999999998</v>
      </c>
      <c r="N107" s="174">
        <f t="shared" si="33"/>
        <v>2303.3999999999996</v>
      </c>
      <c r="O107" s="174">
        <f t="shared" si="33"/>
        <v>2495.35</v>
      </c>
      <c r="P107" s="174">
        <f t="shared" si="33"/>
        <v>2687.2999999999997</v>
      </c>
      <c r="Q107" s="174">
        <f t="shared" si="33"/>
        <v>2879.25</v>
      </c>
      <c r="R107" s="174">
        <f t="shared" si="33"/>
        <v>3071.2</v>
      </c>
      <c r="S107" s="174">
        <f t="shared" si="33"/>
        <v>3263.1499999999996</v>
      </c>
      <c r="T107" s="174">
        <f t="shared" si="33"/>
        <v>3455.1</v>
      </c>
      <c r="U107" s="174">
        <f t="shared" si="32"/>
        <v>3647.0499999999997</v>
      </c>
      <c r="V107" s="174">
        <f t="shared" si="32"/>
        <v>3839</v>
      </c>
      <c r="W107" s="174">
        <f t="shared" si="32"/>
        <v>4030.95</v>
      </c>
      <c r="X107" s="174">
        <f t="shared" si="32"/>
        <v>4222.8999999999996</v>
      </c>
      <c r="Y107" s="174">
        <f t="shared" si="32"/>
        <v>4414.8499999999995</v>
      </c>
      <c r="Z107" s="174">
        <f t="shared" si="32"/>
        <v>4606.7999999999993</v>
      </c>
      <c r="AA107" s="174">
        <f t="shared" si="32"/>
        <v>4798.75</v>
      </c>
      <c r="AB107" s="174">
        <f t="shared" si="32"/>
        <v>4990.7</v>
      </c>
      <c r="AC107" s="174">
        <f t="shared" si="32"/>
        <v>5182.6499999999996</v>
      </c>
      <c r="AD107" s="174">
        <f t="shared" si="32"/>
        <v>5374.5999999999995</v>
      </c>
      <c r="AE107" s="174">
        <f t="shared" si="32"/>
        <v>5566.5499999999993</v>
      </c>
      <c r="AF107" s="174">
        <f t="shared" si="32"/>
        <v>5758.5</v>
      </c>
      <c r="AG107" s="174">
        <f t="shared" si="30"/>
        <v>5950.45</v>
      </c>
      <c r="AH107" s="174">
        <f t="shared" si="30"/>
        <v>6142.4</v>
      </c>
      <c r="AI107" s="174">
        <f t="shared" si="30"/>
        <v>6334.3499999999995</v>
      </c>
      <c r="AJ107" s="174">
        <f t="shared" si="30"/>
        <v>6526.2999999999993</v>
      </c>
      <c r="AK107" s="174">
        <f t="shared" si="30"/>
        <v>6718.25</v>
      </c>
      <c r="AL107" s="174">
        <f t="shared" si="30"/>
        <v>6910.2</v>
      </c>
      <c r="AM107" s="174">
        <f t="shared" si="30"/>
        <v>7102.15</v>
      </c>
      <c r="AN107" s="174">
        <f t="shared" si="30"/>
        <v>7294.0999999999995</v>
      </c>
      <c r="AO107" s="174">
        <f t="shared" si="30"/>
        <v>7486.0499999999993</v>
      </c>
      <c r="AP107" s="174">
        <f t="shared" si="31"/>
        <v>7678</v>
      </c>
      <c r="AQ107" s="174">
        <f t="shared" si="31"/>
        <v>7869.95</v>
      </c>
      <c r="AR107" s="174">
        <f t="shared" si="31"/>
        <v>8061.9</v>
      </c>
      <c r="AS107" s="174">
        <f t="shared" si="31"/>
        <v>8253.85</v>
      </c>
      <c r="AT107" s="174">
        <f t="shared" si="31"/>
        <v>8445.7999999999993</v>
      </c>
      <c r="AU107" s="174">
        <f t="shared" si="31"/>
        <v>8637.75</v>
      </c>
      <c r="AV107" s="174">
        <f t="shared" si="31"/>
        <v>8829.6999999999989</v>
      </c>
      <c r="AW107" s="174">
        <f t="shared" si="31"/>
        <v>9021.65</v>
      </c>
      <c r="AX107" s="174">
        <f t="shared" si="31"/>
        <v>9213.5999999999985</v>
      </c>
      <c r="AY107" s="174">
        <f t="shared" si="31"/>
        <v>9405.5499999999993</v>
      </c>
      <c r="AZ107" s="178">
        <f t="shared" si="31"/>
        <v>9597.5</v>
      </c>
    </row>
    <row r="108" spans="1:52" x14ac:dyDescent="0.2">
      <c r="A108" s="231">
        <v>1100</v>
      </c>
      <c r="B108" s="231">
        <v>6</v>
      </c>
      <c r="C108" s="231">
        <v>1.33</v>
      </c>
      <c r="D108" s="282">
        <v>209.16</v>
      </c>
      <c r="E108" s="270"/>
      <c r="F108" s="177">
        <f t="shared" si="14"/>
        <v>836.64</v>
      </c>
      <c r="G108" s="174">
        <f t="shared" si="33"/>
        <v>1045.8</v>
      </c>
      <c r="H108" s="174">
        <f t="shared" si="33"/>
        <v>1254.96</v>
      </c>
      <c r="I108" s="174">
        <f t="shared" si="33"/>
        <v>1464.12</v>
      </c>
      <c r="J108" s="174">
        <f t="shared" si="33"/>
        <v>1673.28</v>
      </c>
      <c r="K108" s="174">
        <f t="shared" si="33"/>
        <v>1882.44</v>
      </c>
      <c r="L108" s="174">
        <f t="shared" si="33"/>
        <v>2091.6</v>
      </c>
      <c r="M108" s="174">
        <f t="shared" si="33"/>
        <v>2300.7599999999998</v>
      </c>
      <c r="N108" s="174">
        <f t="shared" si="33"/>
        <v>2509.92</v>
      </c>
      <c r="O108" s="174">
        <f t="shared" si="33"/>
        <v>2719.08</v>
      </c>
      <c r="P108" s="174">
        <f t="shared" si="33"/>
        <v>2928.24</v>
      </c>
      <c r="Q108" s="174">
        <f t="shared" si="33"/>
        <v>3137.4</v>
      </c>
      <c r="R108" s="174">
        <f t="shared" si="33"/>
        <v>3346.56</v>
      </c>
      <c r="S108" s="174">
        <f t="shared" si="33"/>
        <v>3555.72</v>
      </c>
      <c r="T108" s="174">
        <f t="shared" si="33"/>
        <v>3764.88</v>
      </c>
      <c r="U108" s="174">
        <f t="shared" si="32"/>
        <v>3974.04</v>
      </c>
      <c r="V108" s="174">
        <f t="shared" si="32"/>
        <v>4183.2</v>
      </c>
      <c r="W108" s="174">
        <f t="shared" si="32"/>
        <v>4392.3599999999997</v>
      </c>
      <c r="X108" s="174">
        <f t="shared" si="32"/>
        <v>4601.5199999999995</v>
      </c>
      <c r="Y108" s="174">
        <f t="shared" si="32"/>
        <v>4810.68</v>
      </c>
      <c r="Z108" s="174">
        <f t="shared" si="32"/>
        <v>5019.84</v>
      </c>
      <c r="AA108" s="174">
        <f t="shared" si="32"/>
        <v>5229</v>
      </c>
      <c r="AB108" s="174">
        <f t="shared" si="32"/>
        <v>5438.16</v>
      </c>
      <c r="AC108" s="174">
        <f t="shared" si="32"/>
        <v>5647.32</v>
      </c>
      <c r="AD108" s="174">
        <f t="shared" si="32"/>
        <v>5856.48</v>
      </c>
      <c r="AE108" s="174">
        <f t="shared" si="32"/>
        <v>6065.64</v>
      </c>
      <c r="AF108" s="174">
        <f t="shared" si="32"/>
        <v>6274.8</v>
      </c>
      <c r="AG108" s="174">
        <f t="shared" si="30"/>
        <v>6483.96</v>
      </c>
      <c r="AH108" s="174">
        <f t="shared" si="30"/>
        <v>6693.12</v>
      </c>
      <c r="AI108" s="174">
        <f t="shared" si="30"/>
        <v>6902.28</v>
      </c>
      <c r="AJ108" s="174">
        <f t="shared" si="30"/>
        <v>7111.44</v>
      </c>
      <c r="AK108" s="174">
        <f t="shared" si="30"/>
        <v>7320.5999999999995</v>
      </c>
      <c r="AL108" s="174">
        <f t="shared" si="30"/>
        <v>7529.76</v>
      </c>
      <c r="AM108" s="174">
        <f t="shared" si="30"/>
        <v>7738.92</v>
      </c>
      <c r="AN108" s="174">
        <f t="shared" si="30"/>
        <v>7948.08</v>
      </c>
      <c r="AO108" s="174">
        <f t="shared" si="30"/>
        <v>8157.24</v>
      </c>
      <c r="AP108" s="174">
        <f t="shared" si="31"/>
        <v>8366.4</v>
      </c>
      <c r="AQ108" s="174">
        <f t="shared" si="31"/>
        <v>8575.56</v>
      </c>
      <c r="AR108" s="174">
        <f t="shared" si="31"/>
        <v>8784.7199999999993</v>
      </c>
      <c r="AS108" s="174">
        <f t="shared" si="31"/>
        <v>8993.8799999999992</v>
      </c>
      <c r="AT108" s="174">
        <f t="shared" si="31"/>
        <v>9203.0399999999991</v>
      </c>
      <c r="AU108" s="174">
        <f t="shared" si="31"/>
        <v>9412.2000000000007</v>
      </c>
      <c r="AV108" s="283"/>
      <c r="AW108" s="283"/>
      <c r="AX108" s="283"/>
      <c r="AY108" s="283"/>
      <c r="AZ108" s="284"/>
    </row>
    <row r="109" spans="1:52" x14ac:dyDescent="0.2">
      <c r="A109" s="231">
        <v>1200</v>
      </c>
      <c r="B109" s="231">
        <v>6</v>
      </c>
      <c r="C109" s="231">
        <v>1.33</v>
      </c>
      <c r="D109" s="282">
        <v>226.29</v>
      </c>
      <c r="E109" s="270"/>
      <c r="F109" s="177">
        <f t="shared" si="14"/>
        <v>905.16</v>
      </c>
      <c r="G109" s="174">
        <f t="shared" si="33"/>
        <v>1131.45</v>
      </c>
      <c r="H109" s="174">
        <f t="shared" si="33"/>
        <v>1357.74</v>
      </c>
      <c r="I109" s="174">
        <f t="shared" si="33"/>
        <v>1584.03</v>
      </c>
      <c r="J109" s="174">
        <f t="shared" si="33"/>
        <v>1810.32</v>
      </c>
      <c r="K109" s="174">
        <f t="shared" si="33"/>
        <v>2036.61</v>
      </c>
      <c r="L109" s="174">
        <f t="shared" si="33"/>
        <v>2262.9</v>
      </c>
      <c r="M109" s="174">
        <f t="shared" si="33"/>
        <v>2489.19</v>
      </c>
      <c r="N109" s="174">
        <f t="shared" si="33"/>
        <v>2715.48</v>
      </c>
      <c r="O109" s="174">
        <f t="shared" si="33"/>
        <v>2941.77</v>
      </c>
      <c r="P109" s="174">
        <f t="shared" si="33"/>
        <v>3168.06</v>
      </c>
      <c r="Q109" s="174">
        <f t="shared" si="33"/>
        <v>3394.35</v>
      </c>
      <c r="R109" s="174">
        <f t="shared" si="33"/>
        <v>3620.64</v>
      </c>
      <c r="S109" s="174">
        <f t="shared" si="33"/>
        <v>3846.93</v>
      </c>
      <c r="T109" s="174">
        <f t="shared" si="33"/>
        <v>4073.22</v>
      </c>
      <c r="U109" s="174">
        <f t="shared" si="32"/>
        <v>4299.51</v>
      </c>
      <c r="V109" s="174">
        <f t="shared" si="32"/>
        <v>4525.8</v>
      </c>
      <c r="W109" s="174">
        <f t="shared" si="32"/>
        <v>4752.09</v>
      </c>
      <c r="X109" s="174">
        <f t="shared" si="32"/>
        <v>4978.38</v>
      </c>
      <c r="Y109" s="174">
        <f t="shared" si="32"/>
        <v>5204.67</v>
      </c>
      <c r="Z109" s="174">
        <f t="shared" si="32"/>
        <v>5430.96</v>
      </c>
      <c r="AA109" s="174">
        <f t="shared" si="32"/>
        <v>5657.25</v>
      </c>
      <c r="AB109" s="174">
        <f t="shared" si="32"/>
        <v>5883.54</v>
      </c>
      <c r="AC109" s="174">
        <f t="shared" si="32"/>
        <v>6109.83</v>
      </c>
      <c r="AD109" s="174">
        <f t="shared" si="32"/>
        <v>6336.12</v>
      </c>
      <c r="AE109" s="174">
        <f t="shared" si="32"/>
        <v>6562.41</v>
      </c>
      <c r="AF109" s="174">
        <f t="shared" si="32"/>
        <v>6788.7</v>
      </c>
      <c r="AG109" s="174">
        <f t="shared" si="30"/>
        <v>7014.99</v>
      </c>
      <c r="AH109" s="174">
        <f t="shared" si="30"/>
        <v>7241.28</v>
      </c>
      <c r="AI109" s="174">
        <f t="shared" si="30"/>
        <v>7467.57</v>
      </c>
      <c r="AJ109" s="174">
        <f t="shared" si="30"/>
        <v>7693.86</v>
      </c>
      <c r="AK109" s="174">
        <f t="shared" si="30"/>
        <v>7920.15</v>
      </c>
      <c r="AL109" s="174">
        <f t="shared" si="30"/>
        <v>8146.44</v>
      </c>
      <c r="AM109" s="174">
        <f t="shared" si="30"/>
        <v>8372.73</v>
      </c>
      <c r="AN109" s="174">
        <f t="shared" si="30"/>
        <v>8599.02</v>
      </c>
      <c r="AO109" s="174">
        <f t="shared" si="30"/>
        <v>8825.31</v>
      </c>
      <c r="AP109" s="174">
        <f t="shared" si="31"/>
        <v>9051.6</v>
      </c>
      <c r="AQ109" s="174">
        <f t="shared" si="31"/>
        <v>9277.89</v>
      </c>
      <c r="AR109" s="174">
        <f t="shared" si="31"/>
        <v>9504.18</v>
      </c>
      <c r="AS109" s="174">
        <f t="shared" si="31"/>
        <v>9730.4699999999993</v>
      </c>
      <c r="AT109" s="174">
        <f t="shared" si="31"/>
        <v>9956.76</v>
      </c>
      <c r="AU109" s="174">
        <f t="shared" si="31"/>
        <v>10183.049999999999</v>
      </c>
      <c r="AV109" s="283"/>
      <c r="AW109" s="283"/>
      <c r="AX109" s="283"/>
      <c r="AY109" s="283"/>
      <c r="AZ109" s="284"/>
    </row>
    <row r="110" spans="1:52" x14ac:dyDescent="0.2">
      <c r="A110" s="231">
        <v>1500</v>
      </c>
      <c r="B110" s="231">
        <v>6</v>
      </c>
      <c r="C110" s="231">
        <v>1.34</v>
      </c>
      <c r="D110" s="282">
        <v>277.41000000000003</v>
      </c>
      <c r="E110" s="270"/>
      <c r="F110" s="177">
        <f t="shared" si="14"/>
        <v>1109.6400000000001</v>
      </c>
      <c r="G110" s="174">
        <f t="shared" si="33"/>
        <v>1387.0500000000002</v>
      </c>
      <c r="H110" s="174">
        <f t="shared" si="33"/>
        <v>1664.46</v>
      </c>
      <c r="I110" s="174">
        <f t="shared" si="33"/>
        <v>1941.8700000000001</v>
      </c>
      <c r="J110" s="174">
        <f t="shared" si="33"/>
        <v>2219.2800000000002</v>
      </c>
      <c r="K110" s="174">
        <f t="shared" si="33"/>
        <v>2496.69</v>
      </c>
      <c r="L110" s="174">
        <f t="shared" si="33"/>
        <v>2774.1000000000004</v>
      </c>
      <c r="M110" s="174">
        <f t="shared" si="33"/>
        <v>3051.51</v>
      </c>
      <c r="N110" s="174">
        <f t="shared" si="33"/>
        <v>3328.92</v>
      </c>
      <c r="O110" s="174">
        <f t="shared" si="33"/>
        <v>3606.3300000000004</v>
      </c>
      <c r="P110" s="174">
        <f t="shared" si="33"/>
        <v>3883.7400000000002</v>
      </c>
      <c r="Q110" s="174">
        <f t="shared" si="33"/>
        <v>4161.1500000000005</v>
      </c>
      <c r="R110" s="174">
        <f t="shared" si="33"/>
        <v>4438.5600000000004</v>
      </c>
      <c r="S110" s="174">
        <f t="shared" si="33"/>
        <v>4715.97</v>
      </c>
      <c r="T110" s="174">
        <f t="shared" si="33"/>
        <v>4993.38</v>
      </c>
      <c r="U110" s="174">
        <f t="shared" si="32"/>
        <v>5270.7900000000009</v>
      </c>
      <c r="V110" s="174">
        <f t="shared" si="32"/>
        <v>5548.2000000000007</v>
      </c>
      <c r="W110" s="174">
        <f t="shared" si="32"/>
        <v>5825.6100000000006</v>
      </c>
      <c r="X110" s="174">
        <f t="shared" si="32"/>
        <v>6103.02</v>
      </c>
      <c r="Y110" s="174">
        <f t="shared" si="32"/>
        <v>6380.43</v>
      </c>
      <c r="Z110" s="174">
        <f t="shared" si="32"/>
        <v>6657.84</v>
      </c>
      <c r="AA110" s="174">
        <f t="shared" si="32"/>
        <v>6935.2500000000009</v>
      </c>
      <c r="AB110" s="174">
        <f t="shared" si="32"/>
        <v>7212.6600000000008</v>
      </c>
      <c r="AC110" s="174">
        <f t="shared" si="32"/>
        <v>7490.0700000000006</v>
      </c>
      <c r="AD110" s="174">
        <f t="shared" si="32"/>
        <v>7767.4800000000005</v>
      </c>
      <c r="AE110" s="174">
        <f t="shared" si="32"/>
        <v>8044.89</v>
      </c>
      <c r="AF110" s="174">
        <f t="shared" si="32"/>
        <v>8322.3000000000011</v>
      </c>
      <c r="AG110" s="174">
        <f t="shared" si="30"/>
        <v>8599.7100000000009</v>
      </c>
      <c r="AH110" s="174">
        <f t="shared" si="30"/>
        <v>8877.1200000000008</v>
      </c>
      <c r="AI110" s="174">
        <f t="shared" si="30"/>
        <v>9154.5300000000007</v>
      </c>
      <c r="AJ110" s="174">
        <f t="shared" si="30"/>
        <v>9431.94</v>
      </c>
      <c r="AK110" s="174">
        <f t="shared" si="30"/>
        <v>9709.35</v>
      </c>
      <c r="AL110" s="174">
        <f t="shared" si="30"/>
        <v>9986.76</v>
      </c>
      <c r="AM110" s="174">
        <f t="shared" si="30"/>
        <v>10264.17</v>
      </c>
      <c r="AN110" s="174">
        <f t="shared" si="30"/>
        <v>10541.580000000002</v>
      </c>
      <c r="AO110" s="174">
        <f t="shared" si="30"/>
        <v>10818.990000000002</v>
      </c>
      <c r="AP110" s="283"/>
      <c r="AQ110" s="283"/>
      <c r="AR110" s="283"/>
      <c r="AS110" s="283"/>
      <c r="AT110" s="283"/>
      <c r="AU110" s="283"/>
      <c r="AV110" s="283"/>
      <c r="AW110" s="283"/>
      <c r="AX110" s="283"/>
      <c r="AY110" s="283"/>
      <c r="AZ110" s="284"/>
    </row>
    <row r="111" spans="1:52" x14ac:dyDescent="0.2">
      <c r="A111" s="231">
        <v>1800</v>
      </c>
      <c r="B111" s="231">
        <v>6</v>
      </c>
      <c r="C111" s="231">
        <v>1.35</v>
      </c>
      <c r="D111" s="282">
        <v>328.35</v>
      </c>
      <c r="E111" s="270"/>
      <c r="F111" s="177">
        <f t="shared" si="14"/>
        <v>1313.4</v>
      </c>
      <c r="G111" s="174">
        <f t="shared" si="33"/>
        <v>1641.75</v>
      </c>
      <c r="H111" s="174">
        <f t="shared" si="33"/>
        <v>1970.1000000000001</v>
      </c>
      <c r="I111" s="174">
        <f t="shared" si="33"/>
        <v>2298.4500000000003</v>
      </c>
      <c r="J111" s="174">
        <f t="shared" si="33"/>
        <v>2626.8</v>
      </c>
      <c r="K111" s="174">
        <f t="shared" si="33"/>
        <v>2955.15</v>
      </c>
      <c r="L111" s="174">
        <f t="shared" si="33"/>
        <v>3283.5</v>
      </c>
      <c r="M111" s="174">
        <f t="shared" si="33"/>
        <v>3611.8500000000004</v>
      </c>
      <c r="N111" s="174">
        <f t="shared" si="33"/>
        <v>3940.2000000000003</v>
      </c>
      <c r="O111" s="174">
        <f t="shared" si="33"/>
        <v>4268.55</v>
      </c>
      <c r="P111" s="174">
        <f t="shared" si="33"/>
        <v>4596.9000000000005</v>
      </c>
      <c r="Q111" s="174">
        <f t="shared" si="33"/>
        <v>4925.25</v>
      </c>
      <c r="R111" s="174">
        <f t="shared" si="33"/>
        <v>5253.6</v>
      </c>
      <c r="S111" s="174">
        <f t="shared" si="33"/>
        <v>5581.9500000000007</v>
      </c>
      <c r="T111" s="174">
        <f t="shared" si="33"/>
        <v>5910.3</v>
      </c>
      <c r="U111" s="174">
        <f t="shared" si="32"/>
        <v>6238.6500000000005</v>
      </c>
      <c r="V111" s="174">
        <f t="shared" si="32"/>
        <v>6567</v>
      </c>
      <c r="W111" s="174">
        <f t="shared" si="32"/>
        <v>6895.35</v>
      </c>
      <c r="X111" s="174">
        <f t="shared" si="32"/>
        <v>7223.7000000000007</v>
      </c>
      <c r="Y111" s="174">
        <f t="shared" si="32"/>
        <v>7552.05</v>
      </c>
      <c r="Z111" s="174">
        <f t="shared" si="32"/>
        <v>7880.4000000000005</v>
      </c>
      <c r="AA111" s="174">
        <f t="shared" si="32"/>
        <v>8208.75</v>
      </c>
      <c r="AB111" s="174">
        <f t="shared" si="32"/>
        <v>8537.1</v>
      </c>
      <c r="AC111" s="174">
        <f t="shared" si="32"/>
        <v>8865.4500000000007</v>
      </c>
      <c r="AD111" s="174">
        <f t="shared" si="32"/>
        <v>9193.8000000000011</v>
      </c>
      <c r="AE111" s="174">
        <f t="shared" si="32"/>
        <v>9522.1500000000015</v>
      </c>
      <c r="AF111" s="174">
        <f t="shared" si="32"/>
        <v>9850.5</v>
      </c>
      <c r="AG111" s="283"/>
      <c r="AH111" s="283"/>
      <c r="AI111" s="283"/>
      <c r="AJ111" s="283"/>
      <c r="AK111" s="283"/>
      <c r="AL111" s="283"/>
      <c r="AM111" s="283"/>
      <c r="AN111" s="283"/>
      <c r="AO111" s="283"/>
      <c r="AP111" s="283"/>
      <c r="AQ111" s="283"/>
      <c r="AR111" s="283"/>
      <c r="AS111" s="283"/>
      <c r="AT111" s="283"/>
      <c r="AU111" s="283"/>
      <c r="AV111" s="283"/>
      <c r="AW111" s="283"/>
      <c r="AX111" s="283"/>
      <c r="AY111" s="283"/>
      <c r="AZ111" s="284"/>
    </row>
    <row r="112" spans="1:52" x14ac:dyDescent="0.2">
      <c r="A112" s="231">
        <v>2000</v>
      </c>
      <c r="B112" s="231">
        <v>6</v>
      </c>
      <c r="C112" s="231">
        <v>1.34</v>
      </c>
      <c r="D112" s="282">
        <v>362.34</v>
      </c>
      <c r="E112" s="270"/>
      <c r="F112" s="177">
        <f t="shared" ref="F112:F116" si="34">(($D$6/50)^$C112)*(F$11*$D112)</f>
        <v>1449.36</v>
      </c>
      <c r="G112" s="174">
        <f t="shared" si="33"/>
        <v>1811.6999999999998</v>
      </c>
      <c r="H112" s="174">
        <f t="shared" si="33"/>
        <v>2174.04</v>
      </c>
      <c r="I112" s="174">
        <f t="shared" si="33"/>
        <v>2536.3799999999997</v>
      </c>
      <c r="J112" s="174">
        <f t="shared" si="33"/>
        <v>2898.72</v>
      </c>
      <c r="K112" s="174">
        <f t="shared" si="33"/>
        <v>3261.06</v>
      </c>
      <c r="L112" s="174">
        <f t="shared" si="33"/>
        <v>3623.3999999999996</v>
      </c>
      <c r="M112" s="174">
        <f t="shared" si="33"/>
        <v>3985.74</v>
      </c>
      <c r="N112" s="174">
        <f t="shared" si="33"/>
        <v>4348.08</v>
      </c>
      <c r="O112" s="174">
        <f t="shared" si="33"/>
        <v>4710.42</v>
      </c>
      <c r="P112" s="174">
        <f t="shared" si="33"/>
        <v>5072.7599999999993</v>
      </c>
      <c r="Q112" s="174">
        <f t="shared" si="33"/>
        <v>5435.0999999999995</v>
      </c>
      <c r="R112" s="174">
        <f t="shared" si="33"/>
        <v>5797.44</v>
      </c>
      <c r="S112" s="174">
        <f t="shared" si="33"/>
        <v>6159.78</v>
      </c>
      <c r="T112" s="174">
        <f t="shared" si="33"/>
        <v>6522.12</v>
      </c>
      <c r="U112" s="174">
        <f t="shared" si="32"/>
        <v>6884.4599999999991</v>
      </c>
      <c r="V112" s="174">
        <f t="shared" si="32"/>
        <v>7246.7999999999993</v>
      </c>
      <c r="W112" s="174">
        <f t="shared" si="32"/>
        <v>7609.1399999999994</v>
      </c>
      <c r="X112" s="174">
        <f t="shared" si="32"/>
        <v>7971.48</v>
      </c>
      <c r="Y112" s="174">
        <f t="shared" si="32"/>
        <v>8333.82</v>
      </c>
      <c r="Z112" s="174">
        <f t="shared" si="32"/>
        <v>8696.16</v>
      </c>
      <c r="AA112" s="174">
        <f t="shared" si="32"/>
        <v>9058.5</v>
      </c>
      <c r="AB112" s="174">
        <f t="shared" si="32"/>
        <v>9420.84</v>
      </c>
      <c r="AC112" s="174">
        <f t="shared" si="32"/>
        <v>9783.1799999999985</v>
      </c>
      <c r="AD112" s="174">
        <f t="shared" si="32"/>
        <v>10145.519999999999</v>
      </c>
      <c r="AE112" s="174">
        <f t="shared" si="32"/>
        <v>10507.859999999999</v>
      </c>
      <c r="AF112" s="174">
        <f t="shared" si="32"/>
        <v>10870.199999999999</v>
      </c>
      <c r="AG112" s="283"/>
      <c r="AH112" s="283"/>
      <c r="AI112" s="283"/>
      <c r="AJ112" s="283"/>
      <c r="AK112" s="283"/>
      <c r="AL112" s="283"/>
      <c r="AM112" s="283"/>
      <c r="AN112" s="283"/>
      <c r="AO112" s="283"/>
      <c r="AP112" s="283"/>
      <c r="AQ112" s="283"/>
      <c r="AR112" s="283"/>
      <c r="AS112" s="283"/>
      <c r="AT112" s="283"/>
      <c r="AU112" s="283"/>
      <c r="AV112" s="283"/>
      <c r="AW112" s="283"/>
      <c r="AX112" s="283"/>
      <c r="AY112" s="283"/>
      <c r="AZ112" s="284"/>
    </row>
    <row r="113" spans="1:52" x14ac:dyDescent="0.2">
      <c r="A113" s="231">
        <v>2200</v>
      </c>
      <c r="B113" s="231">
        <v>6</v>
      </c>
      <c r="C113" s="231">
        <v>1.34</v>
      </c>
      <c r="D113" s="282">
        <v>396.42</v>
      </c>
      <c r="E113" s="270"/>
      <c r="F113" s="177">
        <f t="shared" si="34"/>
        <v>1585.68</v>
      </c>
      <c r="G113" s="174">
        <f t="shared" si="33"/>
        <v>1982.1000000000001</v>
      </c>
      <c r="H113" s="174">
        <f t="shared" si="33"/>
        <v>2378.52</v>
      </c>
      <c r="I113" s="174">
        <f t="shared" si="33"/>
        <v>2774.94</v>
      </c>
      <c r="J113" s="174">
        <f t="shared" si="33"/>
        <v>3171.36</v>
      </c>
      <c r="K113" s="174">
        <f t="shared" si="33"/>
        <v>3567.78</v>
      </c>
      <c r="L113" s="174">
        <f t="shared" si="33"/>
        <v>3964.2000000000003</v>
      </c>
      <c r="M113" s="174">
        <f t="shared" si="33"/>
        <v>4360.62</v>
      </c>
      <c r="N113" s="174">
        <f t="shared" si="33"/>
        <v>4757.04</v>
      </c>
      <c r="O113" s="174">
        <f t="shared" si="33"/>
        <v>5153.46</v>
      </c>
      <c r="P113" s="174">
        <f t="shared" si="33"/>
        <v>5549.88</v>
      </c>
      <c r="Q113" s="174">
        <f t="shared" si="33"/>
        <v>5946.3</v>
      </c>
      <c r="R113" s="174">
        <f t="shared" si="33"/>
        <v>6342.72</v>
      </c>
      <c r="S113" s="174">
        <f t="shared" si="33"/>
        <v>6739.14</v>
      </c>
      <c r="T113" s="174">
        <f t="shared" si="33"/>
        <v>7135.56</v>
      </c>
      <c r="U113" s="174">
        <f t="shared" si="32"/>
        <v>7531.9800000000005</v>
      </c>
      <c r="V113" s="174">
        <f t="shared" si="32"/>
        <v>7928.4000000000005</v>
      </c>
      <c r="W113" s="174">
        <f t="shared" si="32"/>
        <v>8324.82</v>
      </c>
      <c r="X113" s="174">
        <f t="shared" si="32"/>
        <v>8721.24</v>
      </c>
      <c r="Y113" s="174">
        <f t="shared" si="32"/>
        <v>9117.66</v>
      </c>
      <c r="Z113" s="174">
        <f t="shared" si="32"/>
        <v>9514.08</v>
      </c>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4"/>
    </row>
    <row r="114" spans="1:52" x14ac:dyDescent="0.2">
      <c r="A114" s="231">
        <v>2500</v>
      </c>
      <c r="B114" s="231">
        <v>6</v>
      </c>
      <c r="C114" s="231">
        <v>1.32</v>
      </c>
      <c r="D114" s="282">
        <v>447.78</v>
      </c>
      <c r="E114" s="270"/>
      <c r="F114" s="177">
        <f t="shared" si="34"/>
        <v>1791.12</v>
      </c>
      <c r="G114" s="174">
        <f t="shared" si="33"/>
        <v>2238.8999999999996</v>
      </c>
      <c r="H114" s="174">
        <f t="shared" si="33"/>
        <v>2686.68</v>
      </c>
      <c r="I114" s="174">
        <f t="shared" si="33"/>
        <v>3134.46</v>
      </c>
      <c r="J114" s="174">
        <f t="shared" si="33"/>
        <v>3582.24</v>
      </c>
      <c r="K114" s="174">
        <f t="shared" si="33"/>
        <v>4030.0199999999995</v>
      </c>
      <c r="L114" s="174">
        <f t="shared" si="33"/>
        <v>4477.7999999999993</v>
      </c>
      <c r="M114" s="174">
        <f t="shared" si="33"/>
        <v>4925.58</v>
      </c>
      <c r="N114" s="174">
        <f t="shared" si="33"/>
        <v>5373.36</v>
      </c>
      <c r="O114" s="174">
        <f t="shared" si="33"/>
        <v>5821.1399999999994</v>
      </c>
      <c r="P114" s="174">
        <f t="shared" si="33"/>
        <v>6268.92</v>
      </c>
      <c r="Q114" s="174">
        <f t="shared" si="33"/>
        <v>6716.7</v>
      </c>
      <c r="R114" s="174">
        <f t="shared" si="33"/>
        <v>7164.48</v>
      </c>
      <c r="S114" s="174">
        <f t="shared" si="33"/>
        <v>7612.2599999999993</v>
      </c>
      <c r="T114" s="174">
        <f t="shared" si="33"/>
        <v>8060.0399999999991</v>
      </c>
      <c r="U114" s="174">
        <f t="shared" si="32"/>
        <v>8507.82</v>
      </c>
      <c r="V114" s="174">
        <f t="shared" si="32"/>
        <v>8955.5999999999985</v>
      </c>
      <c r="W114" s="174">
        <f t="shared" si="32"/>
        <v>9403.3799999999992</v>
      </c>
      <c r="X114" s="174">
        <f t="shared" si="32"/>
        <v>9851.16</v>
      </c>
      <c r="Y114" s="174">
        <f t="shared" si="32"/>
        <v>10298.939999999999</v>
      </c>
      <c r="Z114" s="174">
        <f t="shared" si="32"/>
        <v>10746.72</v>
      </c>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4"/>
    </row>
    <row r="115" spans="1:52" x14ac:dyDescent="0.2">
      <c r="A115" s="231">
        <v>2800</v>
      </c>
      <c r="B115" s="231">
        <v>6</v>
      </c>
      <c r="C115" s="231">
        <v>1.3</v>
      </c>
      <c r="D115" s="282">
        <v>499.53</v>
      </c>
      <c r="E115" s="270"/>
      <c r="F115" s="177">
        <f t="shared" si="34"/>
        <v>1998.12</v>
      </c>
      <c r="G115" s="174">
        <f t="shared" si="33"/>
        <v>2497.6499999999996</v>
      </c>
      <c r="H115" s="174">
        <f t="shared" si="33"/>
        <v>2997.18</v>
      </c>
      <c r="I115" s="174">
        <f t="shared" si="33"/>
        <v>3496.71</v>
      </c>
      <c r="J115" s="174">
        <f t="shared" si="33"/>
        <v>3996.24</v>
      </c>
      <c r="K115" s="174">
        <f t="shared" si="33"/>
        <v>4495.7699999999995</v>
      </c>
      <c r="L115" s="174">
        <f t="shared" si="33"/>
        <v>4995.2999999999993</v>
      </c>
      <c r="M115" s="174">
        <f t="shared" si="33"/>
        <v>5494.83</v>
      </c>
      <c r="N115" s="174">
        <f t="shared" si="33"/>
        <v>5994.36</v>
      </c>
      <c r="O115" s="174">
        <f t="shared" si="33"/>
        <v>6493.8899999999994</v>
      </c>
      <c r="P115" s="174">
        <f t="shared" si="33"/>
        <v>6993.42</v>
      </c>
      <c r="Q115" s="174">
        <f t="shared" si="33"/>
        <v>7492.95</v>
      </c>
      <c r="R115" s="174">
        <f t="shared" si="33"/>
        <v>7992.48</v>
      </c>
      <c r="S115" s="174">
        <f t="shared" si="33"/>
        <v>8492.01</v>
      </c>
      <c r="T115" s="174">
        <f t="shared" si="33"/>
        <v>8991.5399999999991</v>
      </c>
      <c r="U115" s="174">
        <f t="shared" si="32"/>
        <v>9491.07</v>
      </c>
      <c r="V115" s="174">
        <f t="shared" si="32"/>
        <v>9990.5999999999985</v>
      </c>
      <c r="W115" s="174">
        <f t="shared" si="32"/>
        <v>10490.13</v>
      </c>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4"/>
    </row>
    <row r="116" spans="1:52" ht="15" thickBot="1" x14ac:dyDescent="0.25">
      <c r="A116" s="245">
        <v>3000</v>
      </c>
      <c r="B116" s="245">
        <v>6</v>
      </c>
      <c r="C116" s="245">
        <v>1.28</v>
      </c>
      <c r="D116" s="285">
        <v>534.29999999999995</v>
      </c>
      <c r="E116" s="274"/>
      <c r="F116" s="179">
        <f t="shared" si="34"/>
        <v>2137.1999999999998</v>
      </c>
      <c r="G116" s="180">
        <f t="shared" si="33"/>
        <v>2671.5</v>
      </c>
      <c r="H116" s="180">
        <f t="shared" si="33"/>
        <v>3205.7999999999997</v>
      </c>
      <c r="I116" s="180">
        <f t="shared" si="33"/>
        <v>3740.0999999999995</v>
      </c>
      <c r="J116" s="180">
        <f t="shared" si="33"/>
        <v>4274.3999999999996</v>
      </c>
      <c r="K116" s="180">
        <f t="shared" si="33"/>
        <v>4808.7</v>
      </c>
      <c r="L116" s="180">
        <f t="shared" si="33"/>
        <v>5343</v>
      </c>
      <c r="M116" s="180">
        <f t="shared" si="33"/>
        <v>5877.2999999999993</v>
      </c>
      <c r="N116" s="180">
        <f t="shared" si="33"/>
        <v>6411.5999999999995</v>
      </c>
      <c r="O116" s="180">
        <f t="shared" si="33"/>
        <v>6945.9</v>
      </c>
      <c r="P116" s="180">
        <f t="shared" si="33"/>
        <v>7480.1999999999989</v>
      </c>
      <c r="Q116" s="180">
        <f t="shared" si="33"/>
        <v>8014.4999999999991</v>
      </c>
      <c r="R116" s="180">
        <f t="shared" si="33"/>
        <v>8548.7999999999993</v>
      </c>
      <c r="S116" s="180">
        <f t="shared" si="33"/>
        <v>9083.0999999999985</v>
      </c>
      <c r="T116" s="180">
        <f t="shared" si="33"/>
        <v>9617.4</v>
      </c>
      <c r="U116" s="286"/>
      <c r="V116" s="286"/>
      <c r="W116" s="286"/>
      <c r="X116" s="286"/>
      <c r="Y116" s="286"/>
      <c r="Z116" s="286"/>
      <c r="AA116" s="286"/>
      <c r="AB116" s="286"/>
      <c r="AC116" s="286"/>
      <c r="AD116" s="286"/>
      <c r="AE116" s="286"/>
      <c r="AF116" s="286"/>
      <c r="AG116" s="286"/>
      <c r="AH116" s="286"/>
      <c r="AI116" s="286"/>
      <c r="AJ116" s="286"/>
      <c r="AK116" s="286"/>
      <c r="AL116" s="286"/>
      <c r="AM116" s="286"/>
      <c r="AN116" s="286"/>
      <c r="AO116" s="286"/>
      <c r="AP116" s="286"/>
      <c r="AQ116" s="286"/>
      <c r="AR116" s="286"/>
      <c r="AS116" s="286"/>
      <c r="AT116" s="286"/>
      <c r="AU116" s="286"/>
      <c r="AV116" s="286"/>
      <c r="AW116" s="286"/>
      <c r="AX116" s="286"/>
      <c r="AY116" s="286"/>
      <c r="AZ116" s="287"/>
    </row>
  </sheetData>
  <sheetProtection algorithmName="SHA-512" hashValue="4gr+Smnb5vuloSFacAEuYMV6WDqBc+DUTsCXC8dDGRzEaaC2+SjRnHaKvhbnwIFJbzYa+Gk38ogPn+tYO2aYaA==" saltValue="Gqu3FQcykDfeOz93lY5zuQ==" spinCount="100000" sheet="1" objects="1" scenarios="1"/>
  <conditionalFormatting sqref="F12:AZ116">
    <cfRule type="cellIs" dxfId="67" priority="4" stopIfTrue="1" operator="greaterThanOrEqual">
      <formula>$D$8</formula>
    </cfRule>
  </conditionalFormatting>
  <dataValidations count="2">
    <dataValidation type="custom" allowBlank="1" showInputMessage="1" showErrorMessage="1" errorTitle="Return Cannot Exceed Flow" error="Return Temp can not be higher than Flow Temp" sqref="D4" xr:uid="{CD5A6265-C43D-47E0-B5B4-CC1CCB9E33C7}">
      <formula1>D4&lt;D3</formula1>
    </dataValidation>
    <dataValidation type="custom" allowBlank="1" showInputMessage="1" showErrorMessage="1" errorTitle="Error" error="Flow Temp Too High" sqref="D3" xr:uid="{899937BE-D79F-496C-9D71-E763D5AFE63A}">
      <formula1>D3&lt;100.1</formula1>
    </dataValidation>
  </dataValidations>
  <hyperlinks>
    <hyperlink ref="S4" r:id="rId1" xr:uid="{0BC70413-7567-4733-A769-D41BE0B64713}"/>
    <hyperlink ref="S5" r:id="rId2" xr:uid="{F289CEB5-9222-4CAF-8A74-AF4400DDF584}"/>
    <hyperlink ref="W3:Y3" location="Home!A1" display="Home" xr:uid="{3373C919-B548-4891-BC85-695841DB1324}"/>
    <hyperlink ref="W4:Y4" r:id="rId3" display="Product Webpage" xr:uid="{32E56105-A591-4E4D-A7A7-57EE43E571BA}"/>
    <hyperlink ref="W5:Y5" location="Valves!Print_Area" display="Valves" xr:uid="{B67BE190-46C9-4323-A1B2-B1C1A59BD9E0}"/>
  </hyperlinks>
  <pageMargins left="0.7" right="0.7" top="0.75" bottom="0.75" header="0.3" footer="0.3"/>
  <pageSetup paperSize="9" scale="65"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9A9EE-3BFA-48C6-B91A-AE1FF3E277B5}">
  <sheetPr codeName="Sheet6"/>
  <dimension ref="A1:AE66"/>
  <sheetViews>
    <sheetView showGridLines="0" zoomScale="85" zoomScaleNormal="85" workbookViewId="0">
      <pane xSplit="5" ySplit="11" topLeftCell="F12" activePane="bottomRight" state="frozen"/>
      <selection activeCell="F31" sqref="F31"/>
      <selection pane="topRight" activeCell="F31" sqref="F31"/>
      <selection pane="bottomLeft" activeCell="F31" sqref="F31"/>
      <selection pane="bottomRight" activeCell="O66" sqref="O66"/>
    </sheetView>
  </sheetViews>
  <sheetFormatPr defaultRowHeight="14.25" x14ac:dyDescent="0.2"/>
  <cols>
    <col min="1" max="1" width="9.140625" style="168"/>
    <col min="2" max="2" width="9.85546875" style="168" customWidth="1"/>
    <col min="3" max="3" width="11" style="168" customWidth="1"/>
    <col min="4" max="4" width="17" style="168" bestFit="1" customWidth="1"/>
    <col min="5" max="5" width="9.85546875" style="192" customWidth="1"/>
    <col min="6" max="7" width="7.28515625" style="192" customWidth="1"/>
    <col min="8" max="8" width="7.42578125" style="192" customWidth="1"/>
    <col min="9" max="9" width="8.42578125" style="192" customWidth="1"/>
    <col min="10" max="31" width="7.28515625" style="192" customWidth="1"/>
    <col min="32" max="16384" width="9.140625" style="168"/>
  </cols>
  <sheetData>
    <row r="1" spans="1:31" ht="46.5" customHeight="1" thickBot="1" x14ac:dyDescent="0.25">
      <c r="A1" s="265" t="s">
        <v>12</v>
      </c>
    </row>
    <row r="2" spans="1:31" ht="35.25" thickBot="1" x14ac:dyDescent="0.5">
      <c r="A2" s="266"/>
      <c r="H2" s="590"/>
      <c r="I2" s="618" t="s">
        <v>244</v>
      </c>
    </row>
    <row r="3" spans="1:31" ht="15" thickBot="1" x14ac:dyDescent="0.25">
      <c r="A3" s="259" t="s">
        <v>2</v>
      </c>
      <c r="B3" s="260"/>
      <c r="C3" s="261"/>
      <c r="D3" s="81">
        <v>80</v>
      </c>
      <c r="E3" s="264"/>
      <c r="H3" s="591" t="s">
        <v>14</v>
      </c>
      <c r="I3" s="613">
        <v>69</v>
      </c>
      <c r="P3" s="264"/>
      <c r="R3" s="257" t="s">
        <v>26</v>
      </c>
      <c r="S3" s="258"/>
      <c r="T3" s="510" t="s">
        <v>27</v>
      </c>
      <c r="U3" s="511"/>
      <c r="V3" s="511"/>
      <c r="W3" s="512"/>
      <c r="X3" s="267" t="s">
        <v>172</v>
      </c>
      <c r="Y3" s="502"/>
      <c r="Z3" s="503"/>
      <c r="AA3" s="264"/>
      <c r="AB3" s="264"/>
      <c r="AC3" s="264"/>
      <c r="AD3" s="264"/>
      <c r="AE3" s="264"/>
    </row>
    <row r="4" spans="1:31" ht="15" thickBot="1" x14ac:dyDescent="0.25">
      <c r="A4" s="259" t="s">
        <v>3</v>
      </c>
      <c r="B4" s="260"/>
      <c r="C4" s="261"/>
      <c r="D4" s="81">
        <v>60</v>
      </c>
      <c r="H4" s="591" t="s">
        <v>15</v>
      </c>
      <c r="I4" s="614">
        <v>69</v>
      </c>
      <c r="R4" s="262" t="s">
        <v>31</v>
      </c>
      <c r="S4" s="263"/>
      <c r="T4" s="504" t="s">
        <v>28</v>
      </c>
      <c r="U4" s="505"/>
      <c r="V4" s="505"/>
      <c r="W4" s="506"/>
      <c r="X4" s="584" t="s">
        <v>171</v>
      </c>
      <c r="Y4" s="188"/>
      <c r="Z4" s="188"/>
    </row>
    <row r="5" spans="1:31" ht="15" thickBot="1" x14ac:dyDescent="0.25">
      <c r="A5" s="259" t="s">
        <v>4</v>
      </c>
      <c r="B5" s="260"/>
      <c r="C5" s="261"/>
      <c r="D5" s="81">
        <v>20</v>
      </c>
      <c r="H5" s="591" t="s">
        <v>16</v>
      </c>
      <c r="I5" s="614">
        <v>78</v>
      </c>
      <c r="R5" s="257" t="s">
        <v>29</v>
      </c>
      <c r="S5" s="258"/>
      <c r="T5" s="507" t="s">
        <v>30</v>
      </c>
      <c r="U5" s="508"/>
      <c r="V5" s="508"/>
      <c r="W5" s="509"/>
      <c r="X5" s="584" t="s">
        <v>209</v>
      </c>
      <c r="Y5" s="188"/>
      <c r="Z5" s="188"/>
    </row>
    <row r="6" spans="1:31" ht="15" thickBot="1" x14ac:dyDescent="0.25">
      <c r="A6" s="256"/>
      <c r="B6" s="254"/>
      <c r="C6" s="255" t="s">
        <v>33</v>
      </c>
      <c r="D6" s="187">
        <f>((D3+D4)/2)-D5</f>
        <v>50</v>
      </c>
      <c r="H6" s="591" t="s">
        <v>17</v>
      </c>
      <c r="I6" s="614">
        <v>78</v>
      </c>
    </row>
    <row r="7" spans="1:31" ht="15" thickBot="1" x14ac:dyDescent="0.25">
      <c r="A7" s="189"/>
      <c r="B7" s="190"/>
      <c r="C7" s="189"/>
      <c r="D7" s="191"/>
      <c r="H7" s="591" t="s">
        <v>252</v>
      </c>
      <c r="I7" s="619">
        <v>118</v>
      </c>
    </row>
    <row r="8" spans="1:31" ht="15" thickBot="1" x14ac:dyDescent="0.25">
      <c r="A8" s="253" t="s">
        <v>25</v>
      </c>
      <c r="B8" s="254"/>
      <c r="C8" s="255"/>
      <c r="D8" s="81">
        <v>1000</v>
      </c>
    </row>
    <row r="9" spans="1:31" ht="15" thickBot="1" x14ac:dyDescent="0.25">
      <c r="A9" s="189"/>
      <c r="B9" s="190"/>
      <c r="C9" s="189"/>
      <c r="D9" s="191"/>
    </row>
    <row r="10" spans="1:31" ht="43.5" thickBot="1" x14ac:dyDescent="0.25">
      <c r="A10" s="194" t="s">
        <v>19</v>
      </c>
      <c r="B10" s="194" t="s">
        <v>13</v>
      </c>
      <c r="C10" s="194" t="s">
        <v>18</v>
      </c>
      <c r="D10" s="194" t="s">
        <v>20</v>
      </c>
      <c r="E10" s="276" t="s">
        <v>6</v>
      </c>
      <c r="F10" s="196">
        <v>500</v>
      </c>
      <c r="G10" s="197">
        <v>600</v>
      </c>
      <c r="H10" s="197">
        <v>700</v>
      </c>
      <c r="I10" s="197">
        <v>800</v>
      </c>
      <c r="J10" s="197">
        <v>900</v>
      </c>
      <c r="K10" s="197">
        <v>1000</v>
      </c>
      <c r="L10" s="197">
        <v>1100</v>
      </c>
      <c r="M10" s="197">
        <v>1200</v>
      </c>
      <c r="N10" s="197">
        <v>1300</v>
      </c>
      <c r="O10" s="197">
        <v>1400</v>
      </c>
      <c r="P10" s="197">
        <v>1500</v>
      </c>
      <c r="Q10" s="197">
        <v>1600</v>
      </c>
      <c r="R10" s="197">
        <v>1700</v>
      </c>
      <c r="S10" s="197">
        <v>1800</v>
      </c>
      <c r="T10" s="197">
        <v>1900</v>
      </c>
      <c r="U10" s="197">
        <v>2000</v>
      </c>
      <c r="V10" s="197">
        <v>2100</v>
      </c>
      <c r="W10" s="197">
        <v>2200</v>
      </c>
      <c r="X10" s="197">
        <v>2300</v>
      </c>
      <c r="Y10" s="197">
        <v>2400</v>
      </c>
      <c r="Z10" s="197">
        <v>2500</v>
      </c>
      <c r="AA10" s="197">
        <v>2600</v>
      </c>
      <c r="AB10" s="197">
        <v>2700</v>
      </c>
      <c r="AC10" s="197">
        <v>2800</v>
      </c>
      <c r="AD10" s="197">
        <v>2900</v>
      </c>
      <c r="AE10" s="198">
        <v>3000</v>
      </c>
    </row>
    <row r="11" spans="1:31" ht="15" hidden="1" thickBot="1" x14ac:dyDescent="0.25">
      <c r="A11" s="201"/>
      <c r="B11" s="201"/>
      <c r="C11" s="202"/>
      <c r="D11" s="201"/>
      <c r="E11" s="277"/>
      <c r="F11" s="204">
        <f>F10/1000</f>
        <v>0.5</v>
      </c>
      <c r="G11" s="204">
        <f t="shared" ref="G11:AE11" si="0">G10/1000</f>
        <v>0.6</v>
      </c>
      <c r="H11" s="204">
        <f t="shared" si="0"/>
        <v>0.7</v>
      </c>
      <c r="I11" s="204">
        <f t="shared" si="0"/>
        <v>0.8</v>
      </c>
      <c r="J11" s="204">
        <f t="shared" si="0"/>
        <v>0.9</v>
      </c>
      <c r="K11" s="204">
        <f t="shared" si="0"/>
        <v>1</v>
      </c>
      <c r="L11" s="204">
        <f t="shared" si="0"/>
        <v>1.1000000000000001</v>
      </c>
      <c r="M11" s="204">
        <f t="shared" si="0"/>
        <v>1.2</v>
      </c>
      <c r="N11" s="204">
        <f t="shared" si="0"/>
        <v>1.3</v>
      </c>
      <c r="O11" s="204">
        <f t="shared" si="0"/>
        <v>1.4</v>
      </c>
      <c r="P11" s="204">
        <f t="shared" si="0"/>
        <v>1.5</v>
      </c>
      <c r="Q11" s="204">
        <f t="shared" si="0"/>
        <v>1.6</v>
      </c>
      <c r="R11" s="204">
        <f t="shared" si="0"/>
        <v>1.7</v>
      </c>
      <c r="S11" s="204">
        <f t="shared" si="0"/>
        <v>1.8</v>
      </c>
      <c r="T11" s="204">
        <f t="shared" si="0"/>
        <v>1.9</v>
      </c>
      <c r="U11" s="204">
        <f t="shared" si="0"/>
        <v>2</v>
      </c>
      <c r="V11" s="204">
        <f t="shared" si="0"/>
        <v>2.1</v>
      </c>
      <c r="W11" s="204">
        <f t="shared" si="0"/>
        <v>2.2000000000000002</v>
      </c>
      <c r="X11" s="204">
        <f t="shared" si="0"/>
        <v>2.2999999999999998</v>
      </c>
      <c r="Y11" s="204">
        <f t="shared" si="0"/>
        <v>2.4</v>
      </c>
      <c r="Z11" s="204">
        <f t="shared" si="0"/>
        <v>2.5</v>
      </c>
      <c r="AA11" s="204">
        <f t="shared" si="0"/>
        <v>2.6</v>
      </c>
      <c r="AB11" s="204">
        <f t="shared" si="0"/>
        <v>2.7</v>
      </c>
      <c r="AC11" s="204">
        <f t="shared" si="0"/>
        <v>2.8</v>
      </c>
      <c r="AD11" s="204">
        <f t="shared" si="0"/>
        <v>2.9</v>
      </c>
      <c r="AE11" s="205">
        <f t="shared" si="0"/>
        <v>3</v>
      </c>
    </row>
    <row r="12" spans="1:31" x14ac:dyDescent="0.2">
      <c r="A12" s="216">
        <v>143</v>
      </c>
      <c r="B12" s="216" t="s">
        <v>14</v>
      </c>
      <c r="C12" s="216">
        <v>1.0900000000000001</v>
      </c>
      <c r="D12" s="226">
        <v>147</v>
      </c>
      <c r="E12" s="281"/>
      <c r="F12" s="169">
        <f>(($D$6/50)^$C12*(F$11*$D12))</f>
        <v>73.5</v>
      </c>
      <c r="G12" s="171">
        <f t="shared" ref="G12:AE12" si="1">(($D$6/50)^$C12*(G$11*$D12))</f>
        <v>88.2</v>
      </c>
      <c r="H12" s="171">
        <f t="shared" si="1"/>
        <v>102.89999999999999</v>
      </c>
      <c r="I12" s="171">
        <f t="shared" si="1"/>
        <v>117.60000000000001</v>
      </c>
      <c r="J12" s="171">
        <f t="shared" si="1"/>
        <v>132.30000000000001</v>
      </c>
      <c r="K12" s="171">
        <f t="shared" si="1"/>
        <v>147</v>
      </c>
      <c r="L12" s="171">
        <f t="shared" si="1"/>
        <v>161.70000000000002</v>
      </c>
      <c r="M12" s="171">
        <f t="shared" si="1"/>
        <v>176.4</v>
      </c>
      <c r="N12" s="171">
        <f t="shared" si="1"/>
        <v>191.1</v>
      </c>
      <c r="O12" s="171">
        <f t="shared" si="1"/>
        <v>205.79999999999998</v>
      </c>
      <c r="P12" s="171">
        <f t="shared" si="1"/>
        <v>220.5</v>
      </c>
      <c r="Q12" s="171">
        <f t="shared" si="1"/>
        <v>235.20000000000002</v>
      </c>
      <c r="R12" s="171">
        <f t="shared" si="1"/>
        <v>249.9</v>
      </c>
      <c r="S12" s="171">
        <f t="shared" si="1"/>
        <v>264.60000000000002</v>
      </c>
      <c r="T12" s="171">
        <f t="shared" si="1"/>
        <v>279.3</v>
      </c>
      <c r="U12" s="171">
        <f t="shared" si="1"/>
        <v>294</v>
      </c>
      <c r="V12" s="171">
        <f t="shared" si="1"/>
        <v>308.7</v>
      </c>
      <c r="W12" s="171">
        <f t="shared" si="1"/>
        <v>323.40000000000003</v>
      </c>
      <c r="X12" s="171">
        <f t="shared" si="1"/>
        <v>338.09999999999997</v>
      </c>
      <c r="Y12" s="171">
        <f t="shared" si="1"/>
        <v>352.8</v>
      </c>
      <c r="Z12" s="171">
        <f t="shared" si="1"/>
        <v>367.5</v>
      </c>
      <c r="AA12" s="171">
        <f t="shared" si="1"/>
        <v>382.2</v>
      </c>
      <c r="AB12" s="171">
        <f t="shared" si="1"/>
        <v>396.90000000000003</v>
      </c>
      <c r="AC12" s="171">
        <f t="shared" si="1"/>
        <v>411.59999999999997</v>
      </c>
      <c r="AD12" s="171">
        <f t="shared" si="1"/>
        <v>426.3</v>
      </c>
      <c r="AE12" s="172">
        <f t="shared" si="1"/>
        <v>441</v>
      </c>
    </row>
    <row r="13" spans="1:31" x14ac:dyDescent="0.2">
      <c r="A13" s="231">
        <v>143</v>
      </c>
      <c r="B13" s="231" t="s">
        <v>15</v>
      </c>
      <c r="C13" s="231">
        <v>1.0900000000000001</v>
      </c>
      <c r="D13" s="237">
        <v>268</v>
      </c>
      <c r="E13" s="270"/>
      <c r="F13" s="177">
        <f t="shared" ref="F13:U28" si="2">(($D$6/50)^$C13*(F$11*$D13))</f>
        <v>134</v>
      </c>
      <c r="G13" s="174">
        <f t="shared" si="2"/>
        <v>160.79999999999998</v>
      </c>
      <c r="H13" s="174">
        <f t="shared" si="2"/>
        <v>187.6</v>
      </c>
      <c r="I13" s="174">
        <f t="shared" si="2"/>
        <v>214.4</v>
      </c>
      <c r="J13" s="174">
        <f t="shared" si="2"/>
        <v>241.20000000000002</v>
      </c>
      <c r="K13" s="174">
        <f t="shared" si="2"/>
        <v>268</v>
      </c>
      <c r="L13" s="174">
        <f t="shared" si="2"/>
        <v>294.8</v>
      </c>
      <c r="M13" s="174">
        <f t="shared" si="2"/>
        <v>321.59999999999997</v>
      </c>
      <c r="N13" s="174">
        <f t="shared" si="2"/>
        <v>348.40000000000003</v>
      </c>
      <c r="O13" s="174">
        <f t="shared" si="2"/>
        <v>375.2</v>
      </c>
      <c r="P13" s="174">
        <f t="shared" si="2"/>
        <v>402</v>
      </c>
      <c r="Q13" s="174">
        <f t="shared" si="2"/>
        <v>428.8</v>
      </c>
      <c r="R13" s="174">
        <f t="shared" si="2"/>
        <v>455.59999999999997</v>
      </c>
      <c r="S13" s="174">
        <f t="shared" si="2"/>
        <v>482.40000000000003</v>
      </c>
      <c r="T13" s="174">
        <f t="shared" si="2"/>
        <v>509.2</v>
      </c>
      <c r="U13" s="174">
        <f t="shared" si="2"/>
        <v>536</v>
      </c>
      <c r="V13" s="174">
        <f t="shared" ref="V13:AE27" si="3">(($D$6/50)^$C13*(V$11*$D13))</f>
        <v>562.80000000000007</v>
      </c>
      <c r="W13" s="174">
        <f t="shared" si="3"/>
        <v>589.6</v>
      </c>
      <c r="X13" s="174">
        <f t="shared" si="3"/>
        <v>616.4</v>
      </c>
      <c r="Y13" s="174">
        <f t="shared" si="3"/>
        <v>643.19999999999993</v>
      </c>
      <c r="Z13" s="174">
        <f t="shared" si="3"/>
        <v>670</v>
      </c>
      <c r="AA13" s="174">
        <f t="shared" si="3"/>
        <v>696.80000000000007</v>
      </c>
      <c r="AB13" s="174">
        <f t="shared" si="3"/>
        <v>723.6</v>
      </c>
      <c r="AC13" s="174">
        <f t="shared" si="3"/>
        <v>750.4</v>
      </c>
      <c r="AD13" s="174">
        <f t="shared" si="3"/>
        <v>777.19999999999993</v>
      </c>
      <c r="AE13" s="178">
        <f t="shared" si="3"/>
        <v>804</v>
      </c>
    </row>
    <row r="14" spans="1:31" x14ac:dyDescent="0.2">
      <c r="A14" s="231">
        <v>143</v>
      </c>
      <c r="B14" s="231" t="s">
        <v>16</v>
      </c>
      <c r="C14" s="231">
        <v>1.19</v>
      </c>
      <c r="D14" s="237">
        <v>281</v>
      </c>
      <c r="E14" s="270"/>
      <c r="F14" s="177">
        <f t="shared" si="2"/>
        <v>140.5</v>
      </c>
      <c r="G14" s="174">
        <f t="shared" si="2"/>
        <v>168.6</v>
      </c>
      <c r="H14" s="174">
        <f t="shared" si="2"/>
        <v>196.7</v>
      </c>
      <c r="I14" s="174">
        <f t="shared" si="2"/>
        <v>224.8</v>
      </c>
      <c r="J14" s="174">
        <f t="shared" si="2"/>
        <v>252.9</v>
      </c>
      <c r="K14" s="174">
        <f t="shared" si="2"/>
        <v>281</v>
      </c>
      <c r="L14" s="174">
        <f t="shared" si="2"/>
        <v>309.10000000000002</v>
      </c>
      <c r="M14" s="174">
        <f t="shared" si="2"/>
        <v>337.2</v>
      </c>
      <c r="N14" s="174">
        <f t="shared" si="2"/>
        <v>365.3</v>
      </c>
      <c r="O14" s="174">
        <f t="shared" si="2"/>
        <v>393.4</v>
      </c>
      <c r="P14" s="174">
        <f t="shared" si="2"/>
        <v>421.5</v>
      </c>
      <c r="Q14" s="174">
        <f t="shared" si="2"/>
        <v>449.6</v>
      </c>
      <c r="R14" s="174">
        <f t="shared" si="2"/>
        <v>477.7</v>
      </c>
      <c r="S14" s="174">
        <f t="shared" si="2"/>
        <v>505.8</v>
      </c>
      <c r="T14" s="174">
        <f t="shared" si="2"/>
        <v>533.9</v>
      </c>
      <c r="U14" s="174">
        <f t="shared" si="2"/>
        <v>562</v>
      </c>
      <c r="V14" s="174">
        <f t="shared" si="3"/>
        <v>590.1</v>
      </c>
      <c r="W14" s="174">
        <f t="shared" si="3"/>
        <v>618.20000000000005</v>
      </c>
      <c r="X14" s="174">
        <f t="shared" si="3"/>
        <v>646.29999999999995</v>
      </c>
      <c r="Y14" s="174">
        <f t="shared" si="3"/>
        <v>674.4</v>
      </c>
      <c r="Z14" s="174">
        <f t="shared" si="3"/>
        <v>702.5</v>
      </c>
      <c r="AA14" s="174">
        <f t="shared" si="3"/>
        <v>730.6</v>
      </c>
      <c r="AB14" s="174">
        <f t="shared" si="3"/>
        <v>758.7</v>
      </c>
      <c r="AC14" s="174">
        <f t="shared" si="3"/>
        <v>786.8</v>
      </c>
      <c r="AD14" s="174">
        <f t="shared" si="3"/>
        <v>814.9</v>
      </c>
      <c r="AE14" s="178">
        <f t="shared" si="3"/>
        <v>843</v>
      </c>
    </row>
    <row r="15" spans="1:31" x14ac:dyDescent="0.2">
      <c r="A15" s="231">
        <v>143</v>
      </c>
      <c r="B15" s="231" t="s">
        <v>17</v>
      </c>
      <c r="C15" s="231">
        <v>1.18</v>
      </c>
      <c r="D15" s="237">
        <v>436</v>
      </c>
      <c r="E15" s="270"/>
      <c r="F15" s="177">
        <f t="shared" si="2"/>
        <v>218</v>
      </c>
      <c r="G15" s="174">
        <f t="shared" si="2"/>
        <v>261.59999999999997</v>
      </c>
      <c r="H15" s="174">
        <f t="shared" si="2"/>
        <v>305.2</v>
      </c>
      <c r="I15" s="174">
        <f t="shared" si="2"/>
        <v>348.8</v>
      </c>
      <c r="J15" s="174">
        <f t="shared" si="2"/>
        <v>392.40000000000003</v>
      </c>
      <c r="K15" s="174">
        <f t="shared" si="2"/>
        <v>436</v>
      </c>
      <c r="L15" s="174">
        <f t="shared" si="2"/>
        <v>479.6</v>
      </c>
      <c r="M15" s="174">
        <f t="shared" si="2"/>
        <v>523.19999999999993</v>
      </c>
      <c r="N15" s="174">
        <f t="shared" si="2"/>
        <v>566.80000000000007</v>
      </c>
      <c r="O15" s="174">
        <f t="shared" si="2"/>
        <v>610.4</v>
      </c>
      <c r="P15" s="174">
        <f t="shared" si="2"/>
        <v>654</v>
      </c>
      <c r="Q15" s="174">
        <f t="shared" si="2"/>
        <v>697.6</v>
      </c>
      <c r="R15" s="174">
        <f t="shared" si="2"/>
        <v>741.19999999999993</v>
      </c>
      <c r="S15" s="174">
        <f t="shared" si="2"/>
        <v>784.80000000000007</v>
      </c>
      <c r="T15" s="174">
        <f t="shared" si="2"/>
        <v>828.4</v>
      </c>
      <c r="U15" s="174">
        <f t="shared" si="2"/>
        <v>872</v>
      </c>
      <c r="V15" s="174">
        <f t="shared" si="3"/>
        <v>915.6</v>
      </c>
      <c r="W15" s="174">
        <f t="shared" si="3"/>
        <v>959.2</v>
      </c>
      <c r="X15" s="174">
        <f t="shared" si="3"/>
        <v>1002.8</v>
      </c>
      <c r="Y15" s="174">
        <f t="shared" si="3"/>
        <v>1046.3999999999999</v>
      </c>
      <c r="Z15" s="174">
        <f t="shared" si="3"/>
        <v>1090</v>
      </c>
      <c r="AA15" s="174">
        <f t="shared" si="3"/>
        <v>1133.6000000000001</v>
      </c>
      <c r="AB15" s="174">
        <f t="shared" si="3"/>
        <v>1177.2</v>
      </c>
      <c r="AC15" s="174">
        <f t="shared" si="3"/>
        <v>1220.8</v>
      </c>
      <c r="AD15" s="174">
        <f t="shared" si="3"/>
        <v>1264.3999999999999</v>
      </c>
      <c r="AE15" s="178">
        <f t="shared" si="3"/>
        <v>1308</v>
      </c>
    </row>
    <row r="16" spans="1:31" x14ac:dyDescent="0.2">
      <c r="A16" s="231">
        <v>143</v>
      </c>
      <c r="B16" s="231" t="s">
        <v>252</v>
      </c>
      <c r="C16" s="231">
        <v>1.1299999999999999</v>
      </c>
      <c r="D16" s="237">
        <v>659</v>
      </c>
      <c r="E16" s="270"/>
      <c r="F16" s="177">
        <f t="shared" si="2"/>
        <v>329.5</v>
      </c>
      <c r="G16" s="174">
        <f t="shared" si="2"/>
        <v>395.4</v>
      </c>
      <c r="H16" s="174">
        <f t="shared" si="2"/>
        <v>461.29999999999995</v>
      </c>
      <c r="I16" s="174">
        <f t="shared" si="2"/>
        <v>527.20000000000005</v>
      </c>
      <c r="J16" s="174">
        <f t="shared" si="2"/>
        <v>593.1</v>
      </c>
      <c r="K16" s="174">
        <f t="shared" si="2"/>
        <v>659</v>
      </c>
      <c r="L16" s="174">
        <f t="shared" si="2"/>
        <v>724.90000000000009</v>
      </c>
      <c r="M16" s="174">
        <f t="shared" si="2"/>
        <v>790.8</v>
      </c>
      <c r="N16" s="174">
        <f t="shared" si="2"/>
        <v>856.7</v>
      </c>
      <c r="O16" s="174">
        <f t="shared" si="2"/>
        <v>922.59999999999991</v>
      </c>
      <c r="P16" s="174">
        <f t="shared" si="2"/>
        <v>988.5</v>
      </c>
      <c r="Q16" s="174">
        <f t="shared" si="2"/>
        <v>1054.4000000000001</v>
      </c>
      <c r="R16" s="174">
        <f t="shared" si="2"/>
        <v>1120.3</v>
      </c>
      <c r="S16" s="174">
        <f t="shared" si="2"/>
        <v>1186.2</v>
      </c>
      <c r="T16" s="174">
        <f t="shared" si="2"/>
        <v>1252.0999999999999</v>
      </c>
      <c r="U16" s="174">
        <f t="shared" si="2"/>
        <v>1318</v>
      </c>
      <c r="V16" s="174">
        <f t="shared" si="3"/>
        <v>1383.9</v>
      </c>
      <c r="W16" s="174">
        <f t="shared" si="3"/>
        <v>1449.8000000000002</v>
      </c>
      <c r="X16" s="174">
        <f t="shared" si="3"/>
        <v>1515.6999999999998</v>
      </c>
      <c r="Y16" s="174">
        <f t="shared" si="3"/>
        <v>1581.6</v>
      </c>
      <c r="Z16" s="174">
        <f t="shared" si="3"/>
        <v>1647.5</v>
      </c>
      <c r="AA16" s="174">
        <f t="shared" si="3"/>
        <v>1713.4</v>
      </c>
      <c r="AB16" s="174">
        <f t="shared" si="3"/>
        <v>1779.3000000000002</v>
      </c>
      <c r="AC16" s="174">
        <f t="shared" si="3"/>
        <v>1845.1999999999998</v>
      </c>
      <c r="AD16" s="174">
        <f t="shared" si="3"/>
        <v>1911.1</v>
      </c>
      <c r="AE16" s="178">
        <f t="shared" si="3"/>
        <v>1977</v>
      </c>
    </row>
    <row r="17" spans="1:31" x14ac:dyDescent="0.2">
      <c r="A17" s="231">
        <v>215</v>
      </c>
      <c r="B17" s="231" t="s">
        <v>14</v>
      </c>
      <c r="C17" s="231">
        <v>1.1299999999999999</v>
      </c>
      <c r="D17" s="237">
        <v>216</v>
      </c>
      <c r="E17" s="270"/>
      <c r="F17" s="177">
        <f t="shared" si="2"/>
        <v>108</v>
      </c>
      <c r="G17" s="174">
        <f t="shared" si="2"/>
        <v>129.6</v>
      </c>
      <c r="H17" s="174">
        <f t="shared" si="2"/>
        <v>151.19999999999999</v>
      </c>
      <c r="I17" s="174">
        <f t="shared" si="2"/>
        <v>172.8</v>
      </c>
      <c r="J17" s="174">
        <f t="shared" si="2"/>
        <v>194.4</v>
      </c>
      <c r="K17" s="174">
        <f t="shared" si="2"/>
        <v>216</v>
      </c>
      <c r="L17" s="174">
        <f t="shared" si="2"/>
        <v>237.60000000000002</v>
      </c>
      <c r="M17" s="174">
        <f t="shared" si="2"/>
        <v>259.2</v>
      </c>
      <c r="N17" s="174">
        <f t="shared" si="2"/>
        <v>280.8</v>
      </c>
      <c r="O17" s="174">
        <f t="shared" si="2"/>
        <v>302.39999999999998</v>
      </c>
      <c r="P17" s="174">
        <f t="shared" si="2"/>
        <v>324</v>
      </c>
      <c r="Q17" s="174">
        <f t="shared" si="2"/>
        <v>345.6</v>
      </c>
      <c r="R17" s="174">
        <f t="shared" si="2"/>
        <v>367.2</v>
      </c>
      <c r="S17" s="174">
        <f t="shared" si="2"/>
        <v>388.8</v>
      </c>
      <c r="T17" s="174">
        <f t="shared" si="2"/>
        <v>410.4</v>
      </c>
      <c r="U17" s="174">
        <f t="shared" si="2"/>
        <v>432</v>
      </c>
      <c r="V17" s="174">
        <f t="shared" si="3"/>
        <v>453.6</v>
      </c>
      <c r="W17" s="174">
        <f t="shared" si="3"/>
        <v>475.20000000000005</v>
      </c>
      <c r="X17" s="174">
        <f t="shared" si="3"/>
        <v>496.79999999999995</v>
      </c>
      <c r="Y17" s="174">
        <f t="shared" si="3"/>
        <v>518.4</v>
      </c>
      <c r="Z17" s="174">
        <f t="shared" si="3"/>
        <v>540</v>
      </c>
      <c r="AA17" s="174">
        <f t="shared" si="3"/>
        <v>561.6</v>
      </c>
      <c r="AB17" s="174">
        <f t="shared" si="3"/>
        <v>583.20000000000005</v>
      </c>
      <c r="AC17" s="174">
        <f t="shared" si="3"/>
        <v>604.79999999999995</v>
      </c>
      <c r="AD17" s="174">
        <f t="shared" si="3"/>
        <v>626.4</v>
      </c>
      <c r="AE17" s="178">
        <f t="shared" si="3"/>
        <v>648</v>
      </c>
    </row>
    <row r="18" spans="1:31" x14ac:dyDescent="0.2">
      <c r="A18" s="231">
        <v>215</v>
      </c>
      <c r="B18" s="231" t="s">
        <v>15</v>
      </c>
      <c r="C18" s="231">
        <v>1.1299999999999999</v>
      </c>
      <c r="D18" s="237">
        <v>392</v>
      </c>
      <c r="E18" s="270"/>
      <c r="F18" s="177">
        <f t="shared" si="2"/>
        <v>196</v>
      </c>
      <c r="G18" s="174">
        <f t="shared" si="2"/>
        <v>235.2</v>
      </c>
      <c r="H18" s="174">
        <f t="shared" si="2"/>
        <v>274.39999999999998</v>
      </c>
      <c r="I18" s="174">
        <f t="shared" si="2"/>
        <v>313.60000000000002</v>
      </c>
      <c r="J18" s="174">
        <f t="shared" si="2"/>
        <v>352.8</v>
      </c>
      <c r="K18" s="174">
        <f t="shared" si="2"/>
        <v>392</v>
      </c>
      <c r="L18" s="174">
        <f t="shared" si="2"/>
        <v>431.20000000000005</v>
      </c>
      <c r="M18" s="174">
        <f t="shared" si="2"/>
        <v>470.4</v>
      </c>
      <c r="N18" s="174">
        <f t="shared" si="2"/>
        <v>509.6</v>
      </c>
      <c r="O18" s="174">
        <f t="shared" si="2"/>
        <v>548.79999999999995</v>
      </c>
      <c r="P18" s="174">
        <f t="shared" si="2"/>
        <v>588</v>
      </c>
      <c r="Q18" s="174">
        <f t="shared" si="2"/>
        <v>627.20000000000005</v>
      </c>
      <c r="R18" s="174">
        <f t="shared" si="2"/>
        <v>666.4</v>
      </c>
      <c r="S18" s="174">
        <f t="shared" si="2"/>
        <v>705.6</v>
      </c>
      <c r="T18" s="174">
        <f t="shared" si="2"/>
        <v>744.8</v>
      </c>
      <c r="U18" s="174">
        <f t="shared" si="2"/>
        <v>784</v>
      </c>
      <c r="V18" s="174">
        <f t="shared" si="3"/>
        <v>823.2</v>
      </c>
      <c r="W18" s="174">
        <f t="shared" si="3"/>
        <v>862.40000000000009</v>
      </c>
      <c r="X18" s="174">
        <f t="shared" si="3"/>
        <v>901.59999999999991</v>
      </c>
      <c r="Y18" s="174">
        <f t="shared" si="3"/>
        <v>940.8</v>
      </c>
      <c r="Z18" s="174">
        <f t="shared" si="3"/>
        <v>980</v>
      </c>
      <c r="AA18" s="174">
        <f t="shared" si="3"/>
        <v>1019.2</v>
      </c>
      <c r="AB18" s="174">
        <f t="shared" si="3"/>
        <v>1058.4000000000001</v>
      </c>
      <c r="AC18" s="174">
        <f t="shared" si="3"/>
        <v>1097.5999999999999</v>
      </c>
      <c r="AD18" s="174">
        <f t="shared" si="3"/>
        <v>1136.8</v>
      </c>
      <c r="AE18" s="178">
        <f t="shared" si="3"/>
        <v>1176</v>
      </c>
    </row>
    <row r="19" spans="1:31" x14ac:dyDescent="0.2">
      <c r="A19" s="231">
        <v>215</v>
      </c>
      <c r="B19" s="231" t="s">
        <v>16</v>
      </c>
      <c r="C19" s="231">
        <v>1.21</v>
      </c>
      <c r="D19" s="237">
        <v>412</v>
      </c>
      <c r="E19" s="270"/>
      <c r="F19" s="177">
        <f t="shared" si="2"/>
        <v>206</v>
      </c>
      <c r="G19" s="174">
        <f t="shared" si="2"/>
        <v>247.2</v>
      </c>
      <c r="H19" s="174">
        <f t="shared" si="2"/>
        <v>288.39999999999998</v>
      </c>
      <c r="I19" s="174">
        <f t="shared" si="2"/>
        <v>329.6</v>
      </c>
      <c r="J19" s="174">
        <f t="shared" si="2"/>
        <v>370.8</v>
      </c>
      <c r="K19" s="174">
        <f t="shared" si="2"/>
        <v>412</v>
      </c>
      <c r="L19" s="174">
        <f t="shared" si="2"/>
        <v>453.20000000000005</v>
      </c>
      <c r="M19" s="174">
        <f t="shared" si="2"/>
        <v>494.4</v>
      </c>
      <c r="N19" s="174">
        <f t="shared" si="2"/>
        <v>535.6</v>
      </c>
      <c r="O19" s="174">
        <f t="shared" si="2"/>
        <v>576.79999999999995</v>
      </c>
      <c r="P19" s="174">
        <f t="shared" si="2"/>
        <v>618</v>
      </c>
      <c r="Q19" s="174">
        <f t="shared" si="2"/>
        <v>659.2</v>
      </c>
      <c r="R19" s="174">
        <f t="shared" si="2"/>
        <v>700.4</v>
      </c>
      <c r="S19" s="174">
        <f t="shared" si="2"/>
        <v>741.6</v>
      </c>
      <c r="T19" s="174">
        <f t="shared" si="2"/>
        <v>782.8</v>
      </c>
      <c r="U19" s="174">
        <f t="shared" si="2"/>
        <v>824</v>
      </c>
      <c r="V19" s="174">
        <f t="shared" si="3"/>
        <v>865.2</v>
      </c>
      <c r="W19" s="174">
        <f t="shared" si="3"/>
        <v>906.40000000000009</v>
      </c>
      <c r="X19" s="174">
        <f t="shared" si="3"/>
        <v>947.59999999999991</v>
      </c>
      <c r="Y19" s="174">
        <f t="shared" si="3"/>
        <v>988.8</v>
      </c>
      <c r="Z19" s="174">
        <f t="shared" si="3"/>
        <v>1030</v>
      </c>
      <c r="AA19" s="174">
        <f t="shared" si="3"/>
        <v>1071.2</v>
      </c>
      <c r="AB19" s="174">
        <f t="shared" si="3"/>
        <v>1112.4000000000001</v>
      </c>
      <c r="AC19" s="174">
        <f t="shared" si="3"/>
        <v>1153.5999999999999</v>
      </c>
      <c r="AD19" s="174">
        <f t="shared" si="3"/>
        <v>1194.8</v>
      </c>
      <c r="AE19" s="178">
        <f t="shared" si="3"/>
        <v>1236</v>
      </c>
    </row>
    <row r="20" spans="1:31" x14ac:dyDescent="0.2">
      <c r="A20" s="231">
        <v>215</v>
      </c>
      <c r="B20" s="231" t="s">
        <v>17</v>
      </c>
      <c r="C20" s="231">
        <v>1.18</v>
      </c>
      <c r="D20" s="237">
        <v>623</v>
      </c>
      <c r="E20" s="270"/>
      <c r="F20" s="177">
        <f t="shared" si="2"/>
        <v>311.5</v>
      </c>
      <c r="G20" s="174">
        <f t="shared" si="2"/>
        <v>373.8</v>
      </c>
      <c r="H20" s="174">
        <f t="shared" si="2"/>
        <v>436.09999999999997</v>
      </c>
      <c r="I20" s="174">
        <f t="shared" si="2"/>
        <v>498.40000000000003</v>
      </c>
      <c r="J20" s="174">
        <f t="shared" si="2"/>
        <v>560.70000000000005</v>
      </c>
      <c r="K20" s="174">
        <f t="shared" si="2"/>
        <v>623</v>
      </c>
      <c r="L20" s="174">
        <f t="shared" si="2"/>
        <v>685.30000000000007</v>
      </c>
      <c r="M20" s="174">
        <f t="shared" si="2"/>
        <v>747.6</v>
      </c>
      <c r="N20" s="174">
        <f t="shared" si="2"/>
        <v>809.9</v>
      </c>
      <c r="O20" s="174">
        <f t="shared" si="2"/>
        <v>872.19999999999993</v>
      </c>
      <c r="P20" s="174">
        <f t="shared" si="2"/>
        <v>934.5</v>
      </c>
      <c r="Q20" s="174">
        <f t="shared" si="2"/>
        <v>996.80000000000007</v>
      </c>
      <c r="R20" s="174">
        <f t="shared" si="2"/>
        <v>1059.0999999999999</v>
      </c>
      <c r="S20" s="174">
        <f t="shared" si="2"/>
        <v>1121.4000000000001</v>
      </c>
      <c r="T20" s="174">
        <f t="shared" si="2"/>
        <v>1183.7</v>
      </c>
      <c r="U20" s="174">
        <f t="shared" si="2"/>
        <v>1246</v>
      </c>
      <c r="V20" s="174">
        <f t="shared" si="3"/>
        <v>1308.3</v>
      </c>
      <c r="W20" s="174">
        <f t="shared" si="3"/>
        <v>1370.6000000000001</v>
      </c>
      <c r="X20" s="174">
        <f t="shared" si="3"/>
        <v>1432.8999999999999</v>
      </c>
      <c r="Y20" s="174">
        <f t="shared" si="3"/>
        <v>1495.2</v>
      </c>
      <c r="Z20" s="174">
        <f t="shared" si="3"/>
        <v>1557.5</v>
      </c>
      <c r="AA20" s="174">
        <f t="shared" si="3"/>
        <v>1619.8</v>
      </c>
      <c r="AB20" s="174">
        <f t="shared" si="3"/>
        <v>1682.1000000000001</v>
      </c>
      <c r="AC20" s="174">
        <f t="shared" si="3"/>
        <v>1744.3999999999999</v>
      </c>
      <c r="AD20" s="174">
        <f t="shared" si="3"/>
        <v>1806.7</v>
      </c>
      <c r="AE20" s="178">
        <f t="shared" si="3"/>
        <v>1869</v>
      </c>
    </row>
    <row r="21" spans="1:31" x14ac:dyDescent="0.2">
      <c r="A21" s="231">
        <v>215</v>
      </c>
      <c r="B21" s="231" t="s">
        <v>252</v>
      </c>
      <c r="C21" s="231">
        <v>1.18</v>
      </c>
      <c r="D21" s="237">
        <v>906</v>
      </c>
      <c r="E21" s="270"/>
      <c r="F21" s="177">
        <f t="shared" si="2"/>
        <v>453</v>
      </c>
      <c r="G21" s="174">
        <f t="shared" si="2"/>
        <v>543.6</v>
      </c>
      <c r="H21" s="174">
        <f t="shared" si="2"/>
        <v>634.19999999999993</v>
      </c>
      <c r="I21" s="174">
        <f t="shared" si="2"/>
        <v>724.80000000000007</v>
      </c>
      <c r="J21" s="174">
        <f t="shared" si="2"/>
        <v>815.4</v>
      </c>
      <c r="K21" s="174">
        <f t="shared" si="2"/>
        <v>906</v>
      </c>
      <c r="L21" s="174">
        <f t="shared" si="2"/>
        <v>996.60000000000014</v>
      </c>
      <c r="M21" s="174">
        <f t="shared" si="2"/>
        <v>1087.2</v>
      </c>
      <c r="N21" s="174">
        <f t="shared" si="2"/>
        <v>1177.8</v>
      </c>
      <c r="O21" s="174">
        <f t="shared" si="2"/>
        <v>1268.3999999999999</v>
      </c>
      <c r="P21" s="174">
        <f t="shared" si="2"/>
        <v>1359</v>
      </c>
      <c r="Q21" s="174">
        <f t="shared" si="2"/>
        <v>1449.6000000000001</v>
      </c>
      <c r="R21" s="174">
        <f t="shared" si="2"/>
        <v>1540.2</v>
      </c>
      <c r="S21" s="174">
        <f t="shared" si="2"/>
        <v>1630.8</v>
      </c>
      <c r="T21" s="174">
        <f t="shared" si="2"/>
        <v>1721.3999999999999</v>
      </c>
      <c r="U21" s="174">
        <f t="shared" si="2"/>
        <v>1812</v>
      </c>
      <c r="V21" s="174">
        <f t="shared" si="3"/>
        <v>1902.6000000000001</v>
      </c>
      <c r="W21" s="174">
        <f t="shared" si="3"/>
        <v>1993.2000000000003</v>
      </c>
      <c r="X21" s="174">
        <f t="shared" si="3"/>
        <v>2083.7999999999997</v>
      </c>
      <c r="Y21" s="174">
        <f t="shared" si="3"/>
        <v>2174.4</v>
      </c>
      <c r="Z21" s="174">
        <f t="shared" si="3"/>
        <v>2265</v>
      </c>
      <c r="AA21" s="174">
        <f t="shared" si="3"/>
        <v>2355.6</v>
      </c>
      <c r="AB21" s="174">
        <f t="shared" si="3"/>
        <v>2446.2000000000003</v>
      </c>
      <c r="AC21" s="174">
        <f t="shared" si="3"/>
        <v>2536.7999999999997</v>
      </c>
      <c r="AD21" s="174">
        <f t="shared" si="3"/>
        <v>2627.4</v>
      </c>
      <c r="AE21" s="178">
        <f t="shared" si="3"/>
        <v>2718</v>
      </c>
    </row>
    <row r="22" spans="1:31" x14ac:dyDescent="0.2">
      <c r="A22" s="231">
        <v>288</v>
      </c>
      <c r="B22" s="231" t="s">
        <v>14</v>
      </c>
      <c r="C22" s="231">
        <v>1.17</v>
      </c>
      <c r="D22" s="237">
        <v>287</v>
      </c>
      <c r="E22" s="270"/>
      <c r="F22" s="177">
        <f t="shared" si="2"/>
        <v>143.5</v>
      </c>
      <c r="G22" s="174">
        <f t="shared" si="2"/>
        <v>172.2</v>
      </c>
      <c r="H22" s="174">
        <f t="shared" si="2"/>
        <v>200.89999999999998</v>
      </c>
      <c r="I22" s="174">
        <f t="shared" si="2"/>
        <v>229.60000000000002</v>
      </c>
      <c r="J22" s="174">
        <f t="shared" si="2"/>
        <v>258.3</v>
      </c>
      <c r="K22" s="174">
        <f t="shared" si="2"/>
        <v>287</v>
      </c>
      <c r="L22" s="174">
        <f t="shared" si="2"/>
        <v>315.70000000000005</v>
      </c>
      <c r="M22" s="174">
        <f t="shared" si="2"/>
        <v>344.4</v>
      </c>
      <c r="N22" s="174">
        <f t="shared" si="2"/>
        <v>373.1</v>
      </c>
      <c r="O22" s="174">
        <f t="shared" si="2"/>
        <v>401.79999999999995</v>
      </c>
      <c r="P22" s="174">
        <f t="shared" si="2"/>
        <v>430.5</v>
      </c>
      <c r="Q22" s="174">
        <f t="shared" si="2"/>
        <v>459.20000000000005</v>
      </c>
      <c r="R22" s="174">
        <f t="shared" si="2"/>
        <v>487.9</v>
      </c>
      <c r="S22" s="174">
        <f t="shared" si="2"/>
        <v>516.6</v>
      </c>
      <c r="T22" s="174">
        <f t="shared" si="2"/>
        <v>545.29999999999995</v>
      </c>
      <c r="U22" s="174">
        <f t="shared" si="2"/>
        <v>574</v>
      </c>
      <c r="V22" s="174">
        <f t="shared" si="3"/>
        <v>602.70000000000005</v>
      </c>
      <c r="W22" s="174">
        <f t="shared" si="3"/>
        <v>631.40000000000009</v>
      </c>
      <c r="X22" s="174">
        <f t="shared" si="3"/>
        <v>660.09999999999991</v>
      </c>
      <c r="Y22" s="174">
        <f t="shared" si="3"/>
        <v>688.8</v>
      </c>
      <c r="Z22" s="174">
        <f t="shared" si="3"/>
        <v>717.5</v>
      </c>
      <c r="AA22" s="174">
        <f t="shared" si="3"/>
        <v>746.2</v>
      </c>
      <c r="AB22" s="174">
        <f t="shared" si="3"/>
        <v>774.90000000000009</v>
      </c>
      <c r="AC22" s="174">
        <f t="shared" si="3"/>
        <v>803.59999999999991</v>
      </c>
      <c r="AD22" s="174">
        <f t="shared" si="3"/>
        <v>832.3</v>
      </c>
      <c r="AE22" s="178">
        <f t="shared" si="3"/>
        <v>861</v>
      </c>
    </row>
    <row r="23" spans="1:31" x14ac:dyDescent="0.2">
      <c r="A23" s="231">
        <v>288</v>
      </c>
      <c r="B23" s="231" t="s">
        <v>15</v>
      </c>
      <c r="C23" s="231">
        <v>1.18</v>
      </c>
      <c r="D23" s="237">
        <v>518</v>
      </c>
      <c r="E23" s="270"/>
      <c r="F23" s="177">
        <f t="shared" si="2"/>
        <v>259</v>
      </c>
      <c r="G23" s="174">
        <f t="shared" si="2"/>
        <v>310.8</v>
      </c>
      <c r="H23" s="174">
        <f t="shared" si="2"/>
        <v>362.59999999999997</v>
      </c>
      <c r="I23" s="174">
        <f t="shared" si="2"/>
        <v>414.40000000000003</v>
      </c>
      <c r="J23" s="174">
        <f t="shared" si="2"/>
        <v>466.2</v>
      </c>
      <c r="K23" s="174">
        <f t="shared" si="2"/>
        <v>518</v>
      </c>
      <c r="L23" s="174">
        <f t="shared" si="2"/>
        <v>569.80000000000007</v>
      </c>
      <c r="M23" s="174">
        <f t="shared" si="2"/>
        <v>621.6</v>
      </c>
      <c r="N23" s="174">
        <f t="shared" si="2"/>
        <v>673.4</v>
      </c>
      <c r="O23" s="174">
        <f t="shared" si="2"/>
        <v>725.19999999999993</v>
      </c>
      <c r="P23" s="174">
        <f t="shared" si="2"/>
        <v>777</v>
      </c>
      <c r="Q23" s="174">
        <f t="shared" si="2"/>
        <v>828.80000000000007</v>
      </c>
      <c r="R23" s="174">
        <f t="shared" si="2"/>
        <v>880.6</v>
      </c>
      <c r="S23" s="174">
        <f t="shared" si="2"/>
        <v>932.4</v>
      </c>
      <c r="T23" s="174">
        <f t="shared" si="2"/>
        <v>984.19999999999993</v>
      </c>
      <c r="U23" s="174">
        <f t="shared" si="2"/>
        <v>1036</v>
      </c>
      <c r="V23" s="174">
        <f t="shared" si="3"/>
        <v>1087.8</v>
      </c>
      <c r="W23" s="174">
        <f t="shared" si="3"/>
        <v>1139.6000000000001</v>
      </c>
      <c r="X23" s="174">
        <f t="shared" si="3"/>
        <v>1191.3999999999999</v>
      </c>
      <c r="Y23" s="174">
        <f t="shared" si="3"/>
        <v>1243.2</v>
      </c>
      <c r="Z23" s="174">
        <f t="shared" si="3"/>
        <v>1295</v>
      </c>
      <c r="AA23" s="174">
        <f t="shared" si="3"/>
        <v>1346.8</v>
      </c>
      <c r="AB23" s="174">
        <f t="shared" si="3"/>
        <v>1398.6000000000001</v>
      </c>
      <c r="AC23" s="174">
        <f t="shared" si="3"/>
        <v>1450.3999999999999</v>
      </c>
      <c r="AD23" s="174">
        <f t="shared" si="3"/>
        <v>1502.2</v>
      </c>
      <c r="AE23" s="178">
        <f t="shared" si="3"/>
        <v>1554</v>
      </c>
    </row>
    <row r="24" spans="1:31" x14ac:dyDescent="0.2">
      <c r="A24" s="231">
        <v>288</v>
      </c>
      <c r="B24" s="231" t="s">
        <v>16</v>
      </c>
      <c r="C24" s="231">
        <v>1.23</v>
      </c>
      <c r="D24" s="237">
        <v>545</v>
      </c>
      <c r="E24" s="270"/>
      <c r="F24" s="177">
        <f t="shared" si="2"/>
        <v>272.5</v>
      </c>
      <c r="G24" s="174">
        <f t="shared" si="2"/>
        <v>327</v>
      </c>
      <c r="H24" s="174">
        <f t="shared" si="2"/>
        <v>381.5</v>
      </c>
      <c r="I24" s="174">
        <f t="shared" si="2"/>
        <v>436</v>
      </c>
      <c r="J24" s="174">
        <f t="shared" si="2"/>
        <v>490.5</v>
      </c>
      <c r="K24" s="174">
        <f t="shared" si="2"/>
        <v>545</v>
      </c>
      <c r="L24" s="174">
        <f t="shared" si="2"/>
        <v>599.5</v>
      </c>
      <c r="M24" s="174">
        <f t="shared" si="2"/>
        <v>654</v>
      </c>
      <c r="N24" s="174">
        <f t="shared" si="2"/>
        <v>708.5</v>
      </c>
      <c r="O24" s="174">
        <f t="shared" si="2"/>
        <v>763</v>
      </c>
      <c r="P24" s="174">
        <f t="shared" si="2"/>
        <v>817.5</v>
      </c>
      <c r="Q24" s="174">
        <f t="shared" si="2"/>
        <v>872</v>
      </c>
      <c r="R24" s="174">
        <f t="shared" si="2"/>
        <v>926.5</v>
      </c>
      <c r="S24" s="174">
        <f t="shared" si="2"/>
        <v>981</v>
      </c>
      <c r="T24" s="174">
        <f t="shared" si="2"/>
        <v>1035.5</v>
      </c>
      <c r="U24" s="174">
        <f t="shared" si="2"/>
        <v>1090</v>
      </c>
      <c r="V24" s="174">
        <f t="shared" si="3"/>
        <v>1144.5</v>
      </c>
      <c r="W24" s="174">
        <f t="shared" si="3"/>
        <v>1199</v>
      </c>
      <c r="X24" s="174">
        <f t="shared" si="3"/>
        <v>1253.5</v>
      </c>
      <c r="Y24" s="174">
        <f t="shared" si="3"/>
        <v>1308</v>
      </c>
      <c r="Z24" s="174">
        <f t="shared" si="3"/>
        <v>1362.5</v>
      </c>
      <c r="AA24" s="174">
        <f t="shared" si="3"/>
        <v>1417</v>
      </c>
      <c r="AB24" s="174">
        <f t="shared" si="3"/>
        <v>1471.5</v>
      </c>
      <c r="AC24" s="174">
        <f t="shared" si="3"/>
        <v>1526</v>
      </c>
      <c r="AD24" s="174">
        <f t="shared" si="3"/>
        <v>1580.5</v>
      </c>
      <c r="AE24" s="178">
        <f t="shared" si="3"/>
        <v>1635</v>
      </c>
    </row>
    <row r="25" spans="1:31" x14ac:dyDescent="0.2">
      <c r="A25" s="231">
        <v>288</v>
      </c>
      <c r="B25" s="231" t="s">
        <v>17</v>
      </c>
      <c r="C25" s="231">
        <v>1.22</v>
      </c>
      <c r="D25" s="237">
        <v>820</v>
      </c>
      <c r="E25" s="270"/>
      <c r="F25" s="177">
        <f t="shared" si="2"/>
        <v>410</v>
      </c>
      <c r="G25" s="174">
        <f t="shared" si="2"/>
        <v>492</v>
      </c>
      <c r="H25" s="174">
        <f t="shared" si="2"/>
        <v>574</v>
      </c>
      <c r="I25" s="174">
        <f t="shared" si="2"/>
        <v>656</v>
      </c>
      <c r="J25" s="174">
        <f t="shared" si="2"/>
        <v>738</v>
      </c>
      <c r="K25" s="174">
        <f t="shared" si="2"/>
        <v>820</v>
      </c>
      <c r="L25" s="174">
        <f t="shared" si="2"/>
        <v>902.00000000000011</v>
      </c>
      <c r="M25" s="174">
        <f t="shared" si="2"/>
        <v>984</v>
      </c>
      <c r="N25" s="174">
        <f t="shared" si="2"/>
        <v>1066</v>
      </c>
      <c r="O25" s="174">
        <f t="shared" si="2"/>
        <v>1148</v>
      </c>
      <c r="P25" s="174">
        <f t="shared" si="2"/>
        <v>1230</v>
      </c>
      <c r="Q25" s="174">
        <f t="shared" si="2"/>
        <v>1312</v>
      </c>
      <c r="R25" s="174">
        <f t="shared" si="2"/>
        <v>1394</v>
      </c>
      <c r="S25" s="174">
        <f t="shared" si="2"/>
        <v>1476</v>
      </c>
      <c r="T25" s="174">
        <f t="shared" si="2"/>
        <v>1558</v>
      </c>
      <c r="U25" s="174">
        <f t="shared" si="2"/>
        <v>1640</v>
      </c>
      <c r="V25" s="174">
        <f t="shared" si="3"/>
        <v>1722</v>
      </c>
      <c r="W25" s="174">
        <f t="shared" si="3"/>
        <v>1804.0000000000002</v>
      </c>
      <c r="X25" s="174">
        <f t="shared" si="3"/>
        <v>1885.9999999999998</v>
      </c>
      <c r="Y25" s="174">
        <f t="shared" si="3"/>
        <v>1968</v>
      </c>
      <c r="Z25" s="174">
        <f t="shared" si="3"/>
        <v>2050</v>
      </c>
      <c r="AA25" s="174">
        <f t="shared" si="3"/>
        <v>2132</v>
      </c>
      <c r="AB25" s="174">
        <f t="shared" si="3"/>
        <v>2214</v>
      </c>
      <c r="AC25" s="174">
        <f t="shared" si="3"/>
        <v>2296</v>
      </c>
      <c r="AD25" s="174">
        <f t="shared" si="3"/>
        <v>2378</v>
      </c>
      <c r="AE25" s="178">
        <f t="shared" si="3"/>
        <v>2460</v>
      </c>
    </row>
    <row r="26" spans="1:31" x14ac:dyDescent="0.2">
      <c r="A26" s="231">
        <v>288</v>
      </c>
      <c r="B26" s="231" t="s">
        <v>252</v>
      </c>
      <c r="C26" s="231">
        <v>1.23</v>
      </c>
      <c r="D26" s="237">
        <v>1136</v>
      </c>
      <c r="E26" s="270"/>
      <c r="F26" s="177">
        <f t="shared" si="2"/>
        <v>568</v>
      </c>
      <c r="G26" s="174">
        <f t="shared" si="2"/>
        <v>681.6</v>
      </c>
      <c r="H26" s="174">
        <f t="shared" si="2"/>
        <v>795.19999999999993</v>
      </c>
      <c r="I26" s="174">
        <f t="shared" si="2"/>
        <v>908.80000000000007</v>
      </c>
      <c r="J26" s="174">
        <f t="shared" si="2"/>
        <v>1022.4</v>
      </c>
      <c r="K26" s="174">
        <f t="shared" si="2"/>
        <v>1136</v>
      </c>
      <c r="L26" s="174">
        <f t="shared" si="2"/>
        <v>1249.6000000000001</v>
      </c>
      <c r="M26" s="174">
        <f t="shared" si="2"/>
        <v>1363.2</v>
      </c>
      <c r="N26" s="174">
        <f t="shared" si="2"/>
        <v>1476.8</v>
      </c>
      <c r="O26" s="174">
        <f t="shared" si="2"/>
        <v>1590.3999999999999</v>
      </c>
      <c r="P26" s="174">
        <f t="shared" si="2"/>
        <v>1704</v>
      </c>
      <c r="Q26" s="174">
        <f t="shared" si="2"/>
        <v>1817.6000000000001</v>
      </c>
      <c r="R26" s="174">
        <f t="shared" si="2"/>
        <v>1931.2</v>
      </c>
      <c r="S26" s="174">
        <f t="shared" si="2"/>
        <v>2044.8</v>
      </c>
      <c r="T26" s="174">
        <f t="shared" si="2"/>
        <v>2158.4</v>
      </c>
      <c r="U26" s="174">
        <f t="shared" si="2"/>
        <v>2272</v>
      </c>
      <c r="V26" s="174">
        <f t="shared" si="3"/>
        <v>2385.6</v>
      </c>
      <c r="W26" s="174">
        <f t="shared" si="3"/>
        <v>2499.2000000000003</v>
      </c>
      <c r="X26" s="174">
        <f t="shared" si="3"/>
        <v>2612.7999999999997</v>
      </c>
      <c r="Y26" s="174">
        <f t="shared" si="3"/>
        <v>2726.4</v>
      </c>
      <c r="Z26" s="174">
        <f t="shared" si="3"/>
        <v>2840</v>
      </c>
      <c r="AA26" s="174">
        <f t="shared" si="3"/>
        <v>2953.6</v>
      </c>
      <c r="AB26" s="174">
        <f t="shared" si="3"/>
        <v>3067.2000000000003</v>
      </c>
      <c r="AC26" s="174">
        <f t="shared" si="3"/>
        <v>3180.7999999999997</v>
      </c>
      <c r="AD26" s="174">
        <f t="shared" si="3"/>
        <v>3294.4</v>
      </c>
      <c r="AE26" s="178">
        <f t="shared" si="3"/>
        <v>3408</v>
      </c>
    </row>
    <row r="27" spans="1:31" x14ac:dyDescent="0.2">
      <c r="A27" s="231">
        <v>360</v>
      </c>
      <c r="B27" s="231" t="s">
        <v>14</v>
      </c>
      <c r="C27" s="231">
        <v>1.2</v>
      </c>
      <c r="D27" s="237">
        <v>357</v>
      </c>
      <c r="E27" s="270"/>
      <c r="F27" s="177">
        <f t="shared" si="2"/>
        <v>178.5</v>
      </c>
      <c r="G27" s="174">
        <f t="shared" si="2"/>
        <v>214.2</v>
      </c>
      <c r="H27" s="174">
        <f t="shared" si="2"/>
        <v>249.89999999999998</v>
      </c>
      <c r="I27" s="174">
        <f t="shared" si="2"/>
        <v>285.60000000000002</v>
      </c>
      <c r="J27" s="174">
        <f t="shared" si="2"/>
        <v>321.3</v>
      </c>
      <c r="K27" s="174">
        <f t="shared" si="2"/>
        <v>357</v>
      </c>
      <c r="L27" s="174">
        <f t="shared" si="2"/>
        <v>392.70000000000005</v>
      </c>
      <c r="M27" s="174">
        <f t="shared" si="2"/>
        <v>428.4</v>
      </c>
      <c r="N27" s="174">
        <f t="shared" si="2"/>
        <v>464.1</v>
      </c>
      <c r="O27" s="174">
        <f t="shared" si="2"/>
        <v>499.79999999999995</v>
      </c>
      <c r="P27" s="174">
        <f t="shared" si="2"/>
        <v>535.5</v>
      </c>
      <c r="Q27" s="174">
        <f t="shared" si="2"/>
        <v>571.20000000000005</v>
      </c>
      <c r="R27" s="174">
        <f t="shared" si="2"/>
        <v>606.9</v>
      </c>
      <c r="S27" s="174">
        <f t="shared" si="2"/>
        <v>642.6</v>
      </c>
      <c r="T27" s="174">
        <f t="shared" si="2"/>
        <v>678.3</v>
      </c>
      <c r="U27" s="174">
        <f t="shared" si="2"/>
        <v>714</v>
      </c>
      <c r="V27" s="174">
        <f t="shared" si="3"/>
        <v>749.7</v>
      </c>
      <c r="W27" s="174">
        <f t="shared" si="3"/>
        <v>785.40000000000009</v>
      </c>
      <c r="X27" s="174">
        <f t="shared" si="3"/>
        <v>821.09999999999991</v>
      </c>
      <c r="Y27" s="174">
        <f t="shared" si="3"/>
        <v>856.8</v>
      </c>
      <c r="Z27" s="174">
        <f t="shared" si="3"/>
        <v>892.5</v>
      </c>
      <c r="AA27" s="174">
        <f t="shared" si="3"/>
        <v>928.2</v>
      </c>
      <c r="AB27" s="174">
        <f t="shared" si="3"/>
        <v>963.90000000000009</v>
      </c>
      <c r="AC27" s="174">
        <f t="shared" si="3"/>
        <v>999.59999999999991</v>
      </c>
      <c r="AD27" s="174">
        <f t="shared" si="3"/>
        <v>1035.3</v>
      </c>
      <c r="AE27" s="178">
        <f t="shared" si="3"/>
        <v>1071</v>
      </c>
    </row>
    <row r="28" spans="1:31" x14ac:dyDescent="0.2">
      <c r="A28" s="231">
        <v>360</v>
      </c>
      <c r="B28" s="231" t="s">
        <v>15</v>
      </c>
      <c r="C28" s="231">
        <v>1.18</v>
      </c>
      <c r="D28" s="237">
        <v>681</v>
      </c>
      <c r="E28" s="270"/>
      <c r="F28" s="177">
        <f t="shared" si="2"/>
        <v>340.5</v>
      </c>
      <c r="G28" s="174">
        <f t="shared" si="2"/>
        <v>408.59999999999997</v>
      </c>
      <c r="H28" s="174">
        <f t="shared" si="2"/>
        <v>476.7</v>
      </c>
      <c r="I28" s="174">
        <f t="shared" si="2"/>
        <v>544.80000000000007</v>
      </c>
      <c r="J28" s="174">
        <f t="shared" si="2"/>
        <v>612.9</v>
      </c>
      <c r="K28" s="174">
        <f t="shared" si="2"/>
        <v>681</v>
      </c>
      <c r="L28" s="174">
        <f t="shared" si="2"/>
        <v>749.1</v>
      </c>
      <c r="M28" s="174">
        <f t="shared" si="2"/>
        <v>817.19999999999993</v>
      </c>
      <c r="N28" s="174">
        <f t="shared" si="2"/>
        <v>885.30000000000007</v>
      </c>
      <c r="O28" s="174">
        <f t="shared" si="2"/>
        <v>953.4</v>
      </c>
      <c r="P28" s="174">
        <f t="shared" si="2"/>
        <v>1021.5</v>
      </c>
      <c r="Q28" s="174">
        <f t="shared" si="2"/>
        <v>1089.6000000000001</v>
      </c>
      <c r="R28" s="174">
        <f t="shared" si="2"/>
        <v>1157.7</v>
      </c>
      <c r="S28" s="174">
        <f t="shared" si="2"/>
        <v>1225.8</v>
      </c>
      <c r="T28" s="174">
        <f t="shared" si="2"/>
        <v>1293.8999999999999</v>
      </c>
      <c r="U28" s="174">
        <f t="shared" ref="U28:AE43" si="4">(($D$6/50)^$C28*(U$11*$D28))</f>
        <v>1362</v>
      </c>
      <c r="V28" s="174">
        <f t="shared" si="4"/>
        <v>1430.1000000000001</v>
      </c>
      <c r="W28" s="174">
        <f t="shared" si="4"/>
        <v>1498.2</v>
      </c>
      <c r="X28" s="174">
        <f t="shared" si="4"/>
        <v>1566.3</v>
      </c>
      <c r="Y28" s="174">
        <f t="shared" si="4"/>
        <v>1634.3999999999999</v>
      </c>
      <c r="Z28" s="174">
        <f t="shared" si="4"/>
        <v>1702.5</v>
      </c>
      <c r="AA28" s="174">
        <f t="shared" si="4"/>
        <v>1770.6000000000001</v>
      </c>
      <c r="AB28" s="174">
        <f t="shared" si="4"/>
        <v>1838.7</v>
      </c>
      <c r="AC28" s="174">
        <f t="shared" si="4"/>
        <v>1906.8</v>
      </c>
      <c r="AD28" s="174">
        <f t="shared" si="4"/>
        <v>1974.8999999999999</v>
      </c>
      <c r="AE28" s="178">
        <f t="shared" si="4"/>
        <v>2043</v>
      </c>
    </row>
    <row r="29" spans="1:31" x14ac:dyDescent="0.2">
      <c r="A29" s="231">
        <v>360</v>
      </c>
      <c r="B29" s="231" t="s">
        <v>16</v>
      </c>
      <c r="C29" s="231">
        <v>1.24</v>
      </c>
      <c r="D29" s="237">
        <v>676</v>
      </c>
      <c r="E29" s="270"/>
      <c r="F29" s="177">
        <f t="shared" ref="F29:U44" si="5">(($D$6/50)^$C29*(F$11*$D29))</f>
        <v>338</v>
      </c>
      <c r="G29" s="174">
        <f t="shared" si="5"/>
        <v>405.59999999999997</v>
      </c>
      <c r="H29" s="174">
        <f t="shared" si="5"/>
        <v>473.2</v>
      </c>
      <c r="I29" s="174">
        <f t="shared" si="5"/>
        <v>540.80000000000007</v>
      </c>
      <c r="J29" s="174">
        <f t="shared" si="5"/>
        <v>608.4</v>
      </c>
      <c r="K29" s="174">
        <f t="shared" si="5"/>
        <v>676</v>
      </c>
      <c r="L29" s="174">
        <f t="shared" si="5"/>
        <v>743.6</v>
      </c>
      <c r="M29" s="174">
        <f t="shared" si="5"/>
        <v>811.19999999999993</v>
      </c>
      <c r="N29" s="174">
        <f t="shared" si="5"/>
        <v>878.80000000000007</v>
      </c>
      <c r="O29" s="174">
        <f t="shared" si="5"/>
        <v>946.4</v>
      </c>
      <c r="P29" s="174">
        <f t="shared" si="5"/>
        <v>1014</v>
      </c>
      <c r="Q29" s="174">
        <f t="shared" si="5"/>
        <v>1081.6000000000001</v>
      </c>
      <c r="R29" s="174">
        <f t="shared" si="5"/>
        <v>1149.2</v>
      </c>
      <c r="S29" s="174">
        <f t="shared" si="5"/>
        <v>1216.8</v>
      </c>
      <c r="T29" s="174">
        <f t="shared" si="5"/>
        <v>1284.3999999999999</v>
      </c>
      <c r="U29" s="174">
        <f t="shared" si="5"/>
        <v>1352</v>
      </c>
      <c r="V29" s="174">
        <f t="shared" si="4"/>
        <v>1419.6000000000001</v>
      </c>
      <c r="W29" s="174">
        <f t="shared" si="4"/>
        <v>1487.2</v>
      </c>
      <c r="X29" s="174">
        <f t="shared" si="4"/>
        <v>1554.8</v>
      </c>
      <c r="Y29" s="174">
        <f t="shared" si="4"/>
        <v>1622.3999999999999</v>
      </c>
      <c r="Z29" s="174">
        <f t="shared" si="4"/>
        <v>1690</v>
      </c>
      <c r="AA29" s="174">
        <f t="shared" si="4"/>
        <v>1757.6000000000001</v>
      </c>
      <c r="AB29" s="174">
        <f t="shared" si="4"/>
        <v>1825.2</v>
      </c>
      <c r="AC29" s="174">
        <f t="shared" si="4"/>
        <v>1892.8</v>
      </c>
      <c r="AD29" s="174">
        <f t="shared" si="4"/>
        <v>1960.3999999999999</v>
      </c>
      <c r="AE29" s="178">
        <f t="shared" si="4"/>
        <v>2028</v>
      </c>
    </row>
    <row r="30" spans="1:31" x14ac:dyDescent="0.2">
      <c r="A30" s="231">
        <v>360</v>
      </c>
      <c r="B30" s="231" t="s">
        <v>17</v>
      </c>
      <c r="C30" s="231">
        <v>1.23</v>
      </c>
      <c r="D30" s="237">
        <v>979</v>
      </c>
      <c r="E30" s="270"/>
      <c r="F30" s="177">
        <f t="shared" si="5"/>
        <v>489.5</v>
      </c>
      <c r="G30" s="174">
        <f t="shared" si="5"/>
        <v>587.4</v>
      </c>
      <c r="H30" s="174">
        <f t="shared" si="5"/>
        <v>685.3</v>
      </c>
      <c r="I30" s="174">
        <f t="shared" si="5"/>
        <v>783.2</v>
      </c>
      <c r="J30" s="174">
        <f t="shared" si="5"/>
        <v>881.1</v>
      </c>
      <c r="K30" s="174">
        <f t="shared" si="5"/>
        <v>979</v>
      </c>
      <c r="L30" s="174">
        <f t="shared" si="5"/>
        <v>1076.9000000000001</v>
      </c>
      <c r="M30" s="174">
        <f t="shared" si="5"/>
        <v>1174.8</v>
      </c>
      <c r="N30" s="174">
        <f t="shared" si="5"/>
        <v>1272.7</v>
      </c>
      <c r="O30" s="174">
        <f t="shared" si="5"/>
        <v>1370.6</v>
      </c>
      <c r="P30" s="174">
        <f t="shared" si="5"/>
        <v>1468.5</v>
      </c>
      <c r="Q30" s="174">
        <f t="shared" si="5"/>
        <v>1566.4</v>
      </c>
      <c r="R30" s="174">
        <f t="shared" si="5"/>
        <v>1664.3</v>
      </c>
      <c r="S30" s="174">
        <f t="shared" si="5"/>
        <v>1762.2</v>
      </c>
      <c r="T30" s="174">
        <f t="shared" si="5"/>
        <v>1860.1</v>
      </c>
      <c r="U30" s="174">
        <f t="shared" si="5"/>
        <v>1958</v>
      </c>
      <c r="V30" s="174">
        <f t="shared" si="4"/>
        <v>2055.9</v>
      </c>
      <c r="W30" s="174">
        <f t="shared" si="4"/>
        <v>2153.8000000000002</v>
      </c>
      <c r="X30" s="174">
        <f t="shared" si="4"/>
        <v>2251.6999999999998</v>
      </c>
      <c r="Y30" s="174">
        <f t="shared" si="4"/>
        <v>2349.6</v>
      </c>
      <c r="Z30" s="174">
        <f t="shared" si="4"/>
        <v>2447.5</v>
      </c>
      <c r="AA30" s="174">
        <f t="shared" si="4"/>
        <v>2545.4</v>
      </c>
      <c r="AB30" s="174">
        <f t="shared" si="4"/>
        <v>2643.3</v>
      </c>
      <c r="AC30" s="174">
        <f t="shared" si="4"/>
        <v>2741.2</v>
      </c>
      <c r="AD30" s="174">
        <f t="shared" si="4"/>
        <v>2839.1</v>
      </c>
      <c r="AE30" s="178">
        <f t="shared" si="4"/>
        <v>2937</v>
      </c>
    </row>
    <row r="31" spans="1:31" x14ac:dyDescent="0.2">
      <c r="A31" s="231">
        <v>360</v>
      </c>
      <c r="B31" s="231" t="s">
        <v>252</v>
      </c>
      <c r="C31" s="231">
        <v>1.28</v>
      </c>
      <c r="D31" s="237">
        <v>1349</v>
      </c>
      <c r="E31" s="270"/>
      <c r="F31" s="177">
        <f t="shared" si="5"/>
        <v>674.5</v>
      </c>
      <c r="G31" s="174">
        <f t="shared" si="5"/>
        <v>809.4</v>
      </c>
      <c r="H31" s="174">
        <f t="shared" si="5"/>
        <v>944.3</v>
      </c>
      <c r="I31" s="174">
        <f t="shared" si="5"/>
        <v>1079.2</v>
      </c>
      <c r="J31" s="174">
        <f t="shared" si="5"/>
        <v>1214.1000000000001</v>
      </c>
      <c r="K31" s="174">
        <f t="shared" si="5"/>
        <v>1349</v>
      </c>
      <c r="L31" s="174">
        <f t="shared" si="5"/>
        <v>1483.9</v>
      </c>
      <c r="M31" s="174">
        <f t="shared" si="5"/>
        <v>1618.8</v>
      </c>
      <c r="N31" s="174">
        <f t="shared" si="5"/>
        <v>1753.7</v>
      </c>
      <c r="O31" s="174">
        <f t="shared" si="5"/>
        <v>1888.6</v>
      </c>
      <c r="P31" s="174">
        <f t="shared" si="5"/>
        <v>2023.5</v>
      </c>
      <c r="Q31" s="174">
        <f t="shared" si="5"/>
        <v>2158.4</v>
      </c>
      <c r="R31" s="174">
        <f t="shared" si="5"/>
        <v>2293.2999999999997</v>
      </c>
      <c r="S31" s="174">
        <f t="shared" si="5"/>
        <v>2428.2000000000003</v>
      </c>
      <c r="T31" s="174">
        <f t="shared" si="5"/>
        <v>2563.1</v>
      </c>
      <c r="U31" s="174">
        <f t="shared" si="5"/>
        <v>2698</v>
      </c>
      <c r="V31" s="174">
        <f t="shared" si="4"/>
        <v>2832.9</v>
      </c>
      <c r="W31" s="174">
        <f t="shared" si="4"/>
        <v>2967.8</v>
      </c>
      <c r="X31" s="174">
        <f t="shared" si="4"/>
        <v>3102.7</v>
      </c>
      <c r="Y31" s="174">
        <f t="shared" si="4"/>
        <v>3237.6</v>
      </c>
      <c r="Z31" s="174">
        <f t="shared" si="4"/>
        <v>3372.5</v>
      </c>
      <c r="AA31" s="174">
        <f t="shared" si="4"/>
        <v>3507.4</v>
      </c>
      <c r="AB31" s="174">
        <f t="shared" si="4"/>
        <v>3642.3</v>
      </c>
      <c r="AC31" s="174">
        <f t="shared" si="4"/>
        <v>3777.2</v>
      </c>
      <c r="AD31" s="174">
        <f t="shared" si="4"/>
        <v>3912.1</v>
      </c>
      <c r="AE31" s="178">
        <f t="shared" si="4"/>
        <v>4047</v>
      </c>
    </row>
    <row r="32" spans="1:31" x14ac:dyDescent="0.2">
      <c r="A32" s="231">
        <v>433</v>
      </c>
      <c r="B32" s="231" t="s">
        <v>14</v>
      </c>
      <c r="C32" s="231">
        <v>1.21</v>
      </c>
      <c r="D32" s="237">
        <v>445</v>
      </c>
      <c r="E32" s="270"/>
      <c r="F32" s="177">
        <f t="shared" si="5"/>
        <v>222.5</v>
      </c>
      <c r="G32" s="174">
        <f t="shared" si="5"/>
        <v>267</v>
      </c>
      <c r="H32" s="174">
        <f t="shared" si="5"/>
        <v>311.5</v>
      </c>
      <c r="I32" s="174">
        <f t="shared" si="5"/>
        <v>356</v>
      </c>
      <c r="J32" s="174">
        <f t="shared" si="5"/>
        <v>400.5</v>
      </c>
      <c r="K32" s="174">
        <f t="shared" si="5"/>
        <v>445</v>
      </c>
      <c r="L32" s="174">
        <f t="shared" si="5"/>
        <v>489.50000000000006</v>
      </c>
      <c r="M32" s="174">
        <f t="shared" si="5"/>
        <v>534</v>
      </c>
      <c r="N32" s="174">
        <f t="shared" si="5"/>
        <v>578.5</v>
      </c>
      <c r="O32" s="174">
        <f t="shared" si="5"/>
        <v>623</v>
      </c>
      <c r="P32" s="174">
        <f t="shared" si="5"/>
        <v>667.5</v>
      </c>
      <c r="Q32" s="174">
        <f t="shared" si="5"/>
        <v>712</v>
      </c>
      <c r="R32" s="174">
        <f t="shared" si="5"/>
        <v>756.5</v>
      </c>
      <c r="S32" s="174">
        <f t="shared" si="5"/>
        <v>801</v>
      </c>
      <c r="T32" s="174">
        <f t="shared" si="5"/>
        <v>845.5</v>
      </c>
      <c r="U32" s="174">
        <f t="shared" si="5"/>
        <v>890</v>
      </c>
      <c r="V32" s="174">
        <f t="shared" si="4"/>
        <v>934.5</v>
      </c>
      <c r="W32" s="174">
        <f t="shared" si="4"/>
        <v>979.00000000000011</v>
      </c>
      <c r="X32" s="174">
        <f t="shared" si="4"/>
        <v>1023.4999999999999</v>
      </c>
      <c r="Y32" s="174">
        <f t="shared" si="4"/>
        <v>1068</v>
      </c>
      <c r="Z32" s="174">
        <f t="shared" si="4"/>
        <v>1112.5</v>
      </c>
      <c r="AA32" s="174">
        <f t="shared" si="4"/>
        <v>1157</v>
      </c>
      <c r="AB32" s="174">
        <f t="shared" si="4"/>
        <v>1201.5</v>
      </c>
      <c r="AC32" s="174">
        <f t="shared" si="4"/>
        <v>1246</v>
      </c>
      <c r="AD32" s="174">
        <f t="shared" si="4"/>
        <v>1290.5</v>
      </c>
      <c r="AE32" s="178">
        <f t="shared" si="4"/>
        <v>1335</v>
      </c>
    </row>
    <row r="33" spans="1:31" x14ac:dyDescent="0.2">
      <c r="A33" s="231">
        <v>433</v>
      </c>
      <c r="B33" s="231" t="s">
        <v>15</v>
      </c>
      <c r="C33" s="231">
        <v>1.2</v>
      </c>
      <c r="D33" s="237">
        <v>794</v>
      </c>
      <c r="E33" s="270"/>
      <c r="F33" s="177">
        <f t="shared" si="5"/>
        <v>397</v>
      </c>
      <c r="G33" s="174">
        <f t="shared" si="5"/>
        <v>476.4</v>
      </c>
      <c r="H33" s="174">
        <f t="shared" si="5"/>
        <v>555.79999999999995</v>
      </c>
      <c r="I33" s="174">
        <f t="shared" si="5"/>
        <v>635.20000000000005</v>
      </c>
      <c r="J33" s="174">
        <f t="shared" si="5"/>
        <v>714.6</v>
      </c>
      <c r="K33" s="174">
        <f t="shared" si="5"/>
        <v>794</v>
      </c>
      <c r="L33" s="174">
        <f t="shared" si="5"/>
        <v>873.40000000000009</v>
      </c>
      <c r="M33" s="174">
        <f t="shared" si="5"/>
        <v>952.8</v>
      </c>
      <c r="N33" s="174">
        <f t="shared" si="5"/>
        <v>1032.2</v>
      </c>
      <c r="O33" s="174">
        <f t="shared" si="5"/>
        <v>1111.5999999999999</v>
      </c>
      <c r="P33" s="174">
        <f t="shared" si="5"/>
        <v>1191</v>
      </c>
      <c r="Q33" s="174">
        <f t="shared" si="5"/>
        <v>1270.4000000000001</v>
      </c>
      <c r="R33" s="174">
        <f t="shared" si="5"/>
        <v>1349.8</v>
      </c>
      <c r="S33" s="174">
        <f t="shared" si="5"/>
        <v>1429.2</v>
      </c>
      <c r="T33" s="174">
        <f t="shared" si="5"/>
        <v>1508.6</v>
      </c>
      <c r="U33" s="174">
        <f t="shared" si="5"/>
        <v>1588</v>
      </c>
      <c r="V33" s="174">
        <f t="shared" si="4"/>
        <v>1667.4</v>
      </c>
      <c r="W33" s="174">
        <f t="shared" si="4"/>
        <v>1746.8000000000002</v>
      </c>
      <c r="X33" s="174">
        <f t="shared" si="4"/>
        <v>1826.1999999999998</v>
      </c>
      <c r="Y33" s="174">
        <f t="shared" si="4"/>
        <v>1905.6</v>
      </c>
      <c r="Z33" s="174">
        <f t="shared" si="4"/>
        <v>1985</v>
      </c>
      <c r="AA33" s="174">
        <f t="shared" si="4"/>
        <v>2064.4</v>
      </c>
      <c r="AB33" s="174">
        <f t="shared" si="4"/>
        <v>2143.8000000000002</v>
      </c>
      <c r="AC33" s="174">
        <f t="shared" si="4"/>
        <v>2223.1999999999998</v>
      </c>
      <c r="AD33" s="174">
        <f t="shared" si="4"/>
        <v>2302.6</v>
      </c>
      <c r="AE33" s="178">
        <f t="shared" si="4"/>
        <v>2382</v>
      </c>
    </row>
    <row r="34" spans="1:31" x14ac:dyDescent="0.2">
      <c r="A34" s="231">
        <v>433</v>
      </c>
      <c r="B34" s="231" t="s">
        <v>16</v>
      </c>
      <c r="C34" s="231">
        <v>1.25</v>
      </c>
      <c r="D34" s="237">
        <v>809</v>
      </c>
      <c r="E34" s="270"/>
      <c r="F34" s="177">
        <f t="shared" si="5"/>
        <v>404.5</v>
      </c>
      <c r="G34" s="174">
        <f t="shared" si="5"/>
        <v>485.4</v>
      </c>
      <c r="H34" s="174">
        <f t="shared" si="5"/>
        <v>566.29999999999995</v>
      </c>
      <c r="I34" s="174">
        <f t="shared" si="5"/>
        <v>647.20000000000005</v>
      </c>
      <c r="J34" s="174">
        <f t="shared" si="5"/>
        <v>728.1</v>
      </c>
      <c r="K34" s="174">
        <f t="shared" si="5"/>
        <v>809</v>
      </c>
      <c r="L34" s="174">
        <f t="shared" si="5"/>
        <v>889.90000000000009</v>
      </c>
      <c r="M34" s="174">
        <f t="shared" si="5"/>
        <v>970.8</v>
      </c>
      <c r="N34" s="174">
        <f t="shared" si="5"/>
        <v>1051.7</v>
      </c>
      <c r="O34" s="174">
        <f t="shared" si="5"/>
        <v>1132.5999999999999</v>
      </c>
      <c r="P34" s="174">
        <f t="shared" si="5"/>
        <v>1213.5</v>
      </c>
      <c r="Q34" s="174">
        <f t="shared" si="5"/>
        <v>1294.4000000000001</v>
      </c>
      <c r="R34" s="174">
        <f t="shared" si="5"/>
        <v>1375.3</v>
      </c>
      <c r="S34" s="174">
        <f t="shared" si="5"/>
        <v>1456.2</v>
      </c>
      <c r="T34" s="174">
        <f t="shared" si="5"/>
        <v>1537.1</v>
      </c>
      <c r="U34" s="174">
        <f t="shared" si="5"/>
        <v>1618</v>
      </c>
      <c r="V34" s="174">
        <f t="shared" si="4"/>
        <v>1698.9</v>
      </c>
      <c r="W34" s="174">
        <f t="shared" si="4"/>
        <v>1779.8000000000002</v>
      </c>
      <c r="X34" s="174">
        <f t="shared" si="4"/>
        <v>1860.6999999999998</v>
      </c>
      <c r="Y34" s="174">
        <f t="shared" si="4"/>
        <v>1941.6</v>
      </c>
      <c r="Z34" s="174">
        <f t="shared" si="4"/>
        <v>2022.5</v>
      </c>
      <c r="AA34" s="174">
        <f t="shared" si="4"/>
        <v>2103.4</v>
      </c>
      <c r="AB34" s="174">
        <f t="shared" si="4"/>
        <v>2184.3000000000002</v>
      </c>
      <c r="AC34" s="174">
        <f t="shared" si="4"/>
        <v>2265.1999999999998</v>
      </c>
      <c r="AD34" s="174">
        <f t="shared" si="4"/>
        <v>2346.1</v>
      </c>
      <c r="AE34" s="178">
        <f t="shared" si="4"/>
        <v>2427</v>
      </c>
    </row>
    <row r="35" spans="1:31" x14ac:dyDescent="0.2">
      <c r="A35" s="231">
        <v>433</v>
      </c>
      <c r="B35" s="231" t="s">
        <v>17</v>
      </c>
      <c r="C35" s="231">
        <v>1.25</v>
      </c>
      <c r="D35" s="237">
        <v>1133</v>
      </c>
      <c r="E35" s="270"/>
      <c r="F35" s="177">
        <f t="shared" si="5"/>
        <v>566.5</v>
      </c>
      <c r="G35" s="174">
        <f t="shared" si="5"/>
        <v>679.8</v>
      </c>
      <c r="H35" s="174">
        <f t="shared" si="5"/>
        <v>793.09999999999991</v>
      </c>
      <c r="I35" s="174">
        <f t="shared" si="5"/>
        <v>906.40000000000009</v>
      </c>
      <c r="J35" s="174">
        <f t="shared" si="5"/>
        <v>1019.7</v>
      </c>
      <c r="K35" s="174">
        <f t="shared" si="5"/>
        <v>1133</v>
      </c>
      <c r="L35" s="174">
        <f t="shared" si="5"/>
        <v>1246.3000000000002</v>
      </c>
      <c r="M35" s="174">
        <f t="shared" si="5"/>
        <v>1359.6</v>
      </c>
      <c r="N35" s="174">
        <f t="shared" si="5"/>
        <v>1472.9</v>
      </c>
      <c r="O35" s="174">
        <f t="shared" si="5"/>
        <v>1586.1999999999998</v>
      </c>
      <c r="P35" s="174">
        <f t="shared" si="5"/>
        <v>1699.5</v>
      </c>
      <c r="Q35" s="174">
        <f t="shared" si="5"/>
        <v>1812.8000000000002</v>
      </c>
      <c r="R35" s="174">
        <f t="shared" si="5"/>
        <v>1926.1</v>
      </c>
      <c r="S35" s="174">
        <f t="shared" si="5"/>
        <v>2039.4</v>
      </c>
      <c r="T35" s="174">
        <f t="shared" si="5"/>
        <v>2152.6999999999998</v>
      </c>
      <c r="U35" s="174">
        <f t="shared" si="5"/>
        <v>2266</v>
      </c>
      <c r="V35" s="174">
        <f t="shared" si="4"/>
        <v>2379.3000000000002</v>
      </c>
      <c r="W35" s="174">
        <f t="shared" si="4"/>
        <v>2492.6000000000004</v>
      </c>
      <c r="X35" s="174">
        <f t="shared" si="4"/>
        <v>2605.8999999999996</v>
      </c>
      <c r="Y35" s="174">
        <f t="shared" si="4"/>
        <v>2719.2</v>
      </c>
      <c r="Z35" s="174">
        <f t="shared" si="4"/>
        <v>2832.5</v>
      </c>
      <c r="AA35" s="174">
        <f t="shared" si="4"/>
        <v>2945.8</v>
      </c>
      <c r="AB35" s="174">
        <f t="shared" si="4"/>
        <v>3059.1000000000004</v>
      </c>
      <c r="AC35" s="174">
        <f t="shared" si="4"/>
        <v>3172.3999999999996</v>
      </c>
      <c r="AD35" s="174">
        <f t="shared" si="4"/>
        <v>3285.7</v>
      </c>
      <c r="AE35" s="178">
        <f t="shared" si="4"/>
        <v>3399</v>
      </c>
    </row>
    <row r="36" spans="1:31" x14ac:dyDescent="0.2">
      <c r="A36" s="231">
        <v>433</v>
      </c>
      <c r="B36" s="231" t="s">
        <v>252</v>
      </c>
      <c r="C36" s="231">
        <v>1.29</v>
      </c>
      <c r="D36" s="237">
        <v>1555</v>
      </c>
      <c r="E36" s="270"/>
      <c r="F36" s="177">
        <f t="shared" si="5"/>
        <v>777.5</v>
      </c>
      <c r="G36" s="174">
        <f t="shared" si="5"/>
        <v>933</v>
      </c>
      <c r="H36" s="174">
        <f t="shared" si="5"/>
        <v>1088.5</v>
      </c>
      <c r="I36" s="174">
        <f t="shared" si="5"/>
        <v>1244</v>
      </c>
      <c r="J36" s="174">
        <f t="shared" si="5"/>
        <v>1399.5</v>
      </c>
      <c r="K36" s="174">
        <f t="shared" si="5"/>
        <v>1555</v>
      </c>
      <c r="L36" s="174">
        <f t="shared" si="5"/>
        <v>1710.5000000000002</v>
      </c>
      <c r="M36" s="174">
        <f t="shared" si="5"/>
        <v>1866</v>
      </c>
      <c r="N36" s="174">
        <f t="shared" si="5"/>
        <v>2021.5</v>
      </c>
      <c r="O36" s="174">
        <f t="shared" si="5"/>
        <v>2177</v>
      </c>
      <c r="P36" s="174">
        <f t="shared" si="5"/>
        <v>2332.5</v>
      </c>
      <c r="Q36" s="174">
        <f t="shared" si="5"/>
        <v>2488</v>
      </c>
      <c r="R36" s="174">
        <f t="shared" si="5"/>
        <v>2643.5</v>
      </c>
      <c r="S36" s="174">
        <f t="shared" si="5"/>
        <v>2799</v>
      </c>
      <c r="T36" s="174">
        <f t="shared" si="5"/>
        <v>2954.5</v>
      </c>
      <c r="U36" s="174">
        <f t="shared" si="5"/>
        <v>3110</v>
      </c>
      <c r="V36" s="174">
        <f t="shared" si="4"/>
        <v>3265.5</v>
      </c>
      <c r="W36" s="174">
        <f t="shared" si="4"/>
        <v>3421.0000000000005</v>
      </c>
      <c r="X36" s="174">
        <f t="shared" si="4"/>
        <v>3576.4999999999995</v>
      </c>
      <c r="Y36" s="174">
        <f t="shared" si="4"/>
        <v>3732</v>
      </c>
      <c r="Z36" s="174">
        <f t="shared" si="4"/>
        <v>3887.5</v>
      </c>
      <c r="AA36" s="174">
        <f t="shared" si="4"/>
        <v>4043</v>
      </c>
      <c r="AB36" s="174">
        <f t="shared" si="4"/>
        <v>4198.5</v>
      </c>
      <c r="AC36" s="174">
        <f t="shared" si="4"/>
        <v>4354</v>
      </c>
      <c r="AD36" s="174">
        <f t="shared" si="4"/>
        <v>4509.5</v>
      </c>
      <c r="AE36" s="178">
        <f t="shared" si="4"/>
        <v>4665</v>
      </c>
    </row>
    <row r="37" spans="1:31" x14ac:dyDescent="0.2">
      <c r="A37" s="231">
        <v>505</v>
      </c>
      <c r="B37" s="231" t="s">
        <v>14</v>
      </c>
      <c r="C37" s="231">
        <v>1.23</v>
      </c>
      <c r="D37" s="237">
        <v>527</v>
      </c>
      <c r="E37" s="270"/>
      <c r="F37" s="177">
        <f t="shared" si="5"/>
        <v>263.5</v>
      </c>
      <c r="G37" s="174">
        <f t="shared" si="5"/>
        <v>316.2</v>
      </c>
      <c r="H37" s="174">
        <f t="shared" si="5"/>
        <v>368.9</v>
      </c>
      <c r="I37" s="174">
        <f t="shared" si="5"/>
        <v>421.6</v>
      </c>
      <c r="J37" s="174">
        <f t="shared" si="5"/>
        <v>474.3</v>
      </c>
      <c r="K37" s="174">
        <f t="shared" si="5"/>
        <v>527</v>
      </c>
      <c r="L37" s="174">
        <f t="shared" si="5"/>
        <v>579.70000000000005</v>
      </c>
      <c r="M37" s="174">
        <f t="shared" si="5"/>
        <v>632.4</v>
      </c>
      <c r="N37" s="174">
        <f t="shared" si="5"/>
        <v>685.1</v>
      </c>
      <c r="O37" s="174">
        <f t="shared" si="5"/>
        <v>737.8</v>
      </c>
      <c r="P37" s="174">
        <f t="shared" si="5"/>
        <v>790.5</v>
      </c>
      <c r="Q37" s="174">
        <f t="shared" si="5"/>
        <v>843.2</v>
      </c>
      <c r="R37" s="174">
        <f t="shared" si="5"/>
        <v>895.9</v>
      </c>
      <c r="S37" s="174">
        <f t="shared" si="5"/>
        <v>948.6</v>
      </c>
      <c r="T37" s="174">
        <f t="shared" si="5"/>
        <v>1001.3</v>
      </c>
      <c r="U37" s="174">
        <f t="shared" si="5"/>
        <v>1054</v>
      </c>
      <c r="V37" s="174">
        <f t="shared" si="4"/>
        <v>1106.7</v>
      </c>
      <c r="W37" s="174">
        <f t="shared" si="4"/>
        <v>1159.4000000000001</v>
      </c>
      <c r="X37" s="174">
        <f t="shared" si="4"/>
        <v>1212.0999999999999</v>
      </c>
      <c r="Y37" s="174">
        <f t="shared" si="4"/>
        <v>1264.8</v>
      </c>
      <c r="Z37" s="174">
        <f t="shared" si="4"/>
        <v>1317.5</v>
      </c>
      <c r="AA37" s="174">
        <f t="shared" si="4"/>
        <v>1370.2</v>
      </c>
      <c r="AB37" s="174">
        <f t="shared" si="4"/>
        <v>1422.9</v>
      </c>
      <c r="AC37" s="174">
        <f t="shared" si="4"/>
        <v>1475.6</v>
      </c>
      <c r="AD37" s="174">
        <f t="shared" si="4"/>
        <v>1528.3</v>
      </c>
      <c r="AE37" s="178">
        <f t="shared" si="4"/>
        <v>1581</v>
      </c>
    </row>
    <row r="38" spans="1:31" x14ac:dyDescent="0.2">
      <c r="A38" s="231">
        <v>505</v>
      </c>
      <c r="B38" s="231" t="s">
        <v>15</v>
      </c>
      <c r="C38" s="231">
        <v>1.22</v>
      </c>
      <c r="D38" s="237">
        <v>901</v>
      </c>
      <c r="E38" s="270"/>
      <c r="F38" s="177">
        <f t="shared" si="5"/>
        <v>450.5</v>
      </c>
      <c r="G38" s="174">
        <f t="shared" si="5"/>
        <v>540.6</v>
      </c>
      <c r="H38" s="174">
        <f t="shared" si="5"/>
        <v>630.69999999999993</v>
      </c>
      <c r="I38" s="174">
        <f t="shared" si="5"/>
        <v>720.80000000000007</v>
      </c>
      <c r="J38" s="174">
        <f t="shared" si="5"/>
        <v>810.9</v>
      </c>
      <c r="K38" s="174">
        <f t="shared" si="5"/>
        <v>901</v>
      </c>
      <c r="L38" s="174">
        <f t="shared" si="5"/>
        <v>991.10000000000014</v>
      </c>
      <c r="M38" s="174">
        <f t="shared" si="5"/>
        <v>1081.2</v>
      </c>
      <c r="N38" s="174">
        <f t="shared" si="5"/>
        <v>1171.3</v>
      </c>
      <c r="O38" s="174">
        <f t="shared" si="5"/>
        <v>1261.3999999999999</v>
      </c>
      <c r="P38" s="174">
        <f t="shared" si="5"/>
        <v>1351.5</v>
      </c>
      <c r="Q38" s="174">
        <f t="shared" si="5"/>
        <v>1441.6000000000001</v>
      </c>
      <c r="R38" s="174">
        <f t="shared" si="5"/>
        <v>1531.7</v>
      </c>
      <c r="S38" s="174">
        <f t="shared" si="5"/>
        <v>1621.8</v>
      </c>
      <c r="T38" s="174">
        <f t="shared" si="5"/>
        <v>1711.8999999999999</v>
      </c>
      <c r="U38" s="174">
        <f t="shared" si="5"/>
        <v>1802</v>
      </c>
      <c r="V38" s="174">
        <f t="shared" si="4"/>
        <v>1892.1000000000001</v>
      </c>
      <c r="W38" s="174">
        <f t="shared" si="4"/>
        <v>1982.2000000000003</v>
      </c>
      <c r="X38" s="174">
        <f t="shared" si="4"/>
        <v>2072.2999999999997</v>
      </c>
      <c r="Y38" s="174">
        <f t="shared" si="4"/>
        <v>2162.4</v>
      </c>
      <c r="Z38" s="174">
        <f t="shared" si="4"/>
        <v>2252.5</v>
      </c>
      <c r="AA38" s="174">
        <f t="shared" si="4"/>
        <v>2342.6</v>
      </c>
      <c r="AB38" s="174">
        <f t="shared" si="4"/>
        <v>2432.7000000000003</v>
      </c>
      <c r="AC38" s="174">
        <f t="shared" si="4"/>
        <v>2522.7999999999997</v>
      </c>
      <c r="AD38" s="174">
        <f t="shared" si="4"/>
        <v>2612.9</v>
      </c>
      <c r="AE38" s="178">
        <f t="shared" si="4"/>
        <v>2703</v>
      </c>
    </row>
    <row r="39" spans="1:31" x14ac:dyDescent="0.2">
      <c r="A39" s="231">
        <v>505</v>
      </c>
      <c r="B39" s="231" t="s">
        <v>16</v>
      </c>
      <c r="C39" s="231">
        <v>1.25</v>
      </c>
      <c r="D39" s="237">
        <v>943</v>
      </c>
      <c r="E39" s="270"/>
      <c r="F39" s="177">
        <f t="shared" si="5"/>
        <v>471.5</v>
      </c>
      <c r="G39" s="174">
        <f t="shared" si="5"/>
        <v>565.79999999999995</v>
      </c>
      <c r="H39" s="174">
        <f t="shared" si="5"/>
        <v>660.09999999999991</v>
      </c>
      <c r="I39" s="174">
        <f t="shared" si="5"/>
        <v>754.40000000000009</v>
      </c>
      <c r="J39" s="174">
        <f t="shared" si="5"/>
        <v>848.7</v>
      </c>
      <c r="K39" s="174">
        <f t="shared" si="5"/>
        <v>943</v>
      </c>
      <c r="L39" s="174">
        <f t="shared" si="5"/>
        <v>1037.3000000000002</v>
      </c>
      <c r="M39" s="174">
        <f t="shared" si="5"/>
        <v>1131.5999999999999</v>
      </c>
      <c r="N39" s="174">
        <f t="shared" si="5"/>
        <v>1225.9000000000001</v>
      </c>
      <c r="O39" s="174">
        <f t="shared" si="5"/>
        <v>1320.1999999999998</v>
      </c>
      <c r="P39" s="174">
        <f t="shared" si="5"/>
        <v>1414.5</v>
      </c>
      <c r="Q39" s="174">
        <f t="shared" si="5"/>
        <v>1508.8000000000002</v>
      </c>
      <c r="R39" s="174">
        <f t="shared" si="5"/>
        <v>1603.1</v>
      </c>
      <c r="S39" s="174">
        <f t="shared" si="5"/>
        <v>1697.4</v>
      </c>
      <c r="T39" s="174">
        <f t="shared" si="5"/>
        <v>1791.6999999999998</v>
      </c>
      <c r="U39" s="174">
        <f t="shared" si="5"/>
        <v>1886</v>
      </c>
      <c r="V39" s="174">
        <f t="shared" si="4"/>
        <v>1980.3000000000002</v>
      </c>
      <c r="W39" s="174">
        <f t="shared" si="4"/>
        <v>2074.6000000000004</v>
      </c>
      <c r="X39" s="174">
        <f t="shared" si="4"/>
        <v>2168.8999999999996</v>
      </c>
      <c r="Y39" s="174">
        <f t="shared" si="4"/>
        <v>2263.1999999999998</v>
      </c>
      <c r="Z39" s="174">
        <f t="shared" si="4"/>
        <v>2357.5</v>
      </c>
      <c r="AA39" s="174">
        <f t="shared" si="4"/>
        <v>2451.8000000000002</v>
      </c>
      <c r="AB39" s="174">
        <f t="shared" si="4"/>
        <v>2546.1000000000004</v>
      </c>
      <c r="AC39" s="174">
        <f t="shared" si="4"/>
        <v>2640.3999999999996</v>
      </c>
      <c r="AD39" s="174">
        <f t="shared" si="4"/>
        <v>2734.7</v>
      </c>
      <c r="AE39" s="178">
        <f t="shared" si="4"/>
        <v>2829</v>
      </c>
    </row>
    <row r="40" spans="1:31" x14ac:dyDescent="0.2">
      <c r="A40" s="231">
        <v>505</v>
      </c>
      <c r="B40" s="231" t="s">
        <v>17</v>
      </c>
      <c r="C40" s="231">
        <v>1.26</v>
      </c>
      <c r="D40" s="237">
        <v>1280</v>
      </c>
      <c r="E40" s="270"/>
      <c r="F40" s="177">
        <f t="shared" si="5"/>
        <v>640</v>
      </c>
      <c r="G40" s="174">
        <f t="shared" si="5"/>
        <v>768</v>
      </c>
      <c r="H40" s="174">
        <f t="shared" si="5"/>
        <v>896</v>
      </c>
      <c r="I40" s="174">
        <f t="shared" si="5"/>
        <v>1024</v>
      </c>
      <c r="J40" s="174">
        <f t="shared" si="5"/>
        <v>1152</v>
      </c>
      <c r="K40" s="174">
        <f t="shared" si="5"/>
        <v>1280</v>
      </c>
      <c r="L40" s="174">
        <f t="shared" si="5"/>
        <v>1408</v>
      </c>
      <c r="M40" s="174">
        <f t="shared" si="5"/>
        <v>1536</v>
      </c>
      <c r="N40" s="174">
        <f t="shared" si="5"/>
        <v>1664</v>
      </c>
      <c r="O40" s="174">
        <f t="shared" si="5"/>
        <v>1792</v>
      </c>
      <c r="P40" s="174">
        <f t="shared" si="5"/>
        <v>1920</v>
      </c>
      <c r="Q40" s="174">
        <f t="shared" si="5"/>
        <v>2048</v>
      </c>
      <c r="R40" s="174">
        <f t="shared" si="5"/>
        <v>2176</v>
      </c>
      <c r="S40" s="174">
        <f t="shared" si="5"/>
        <v>2304</v>
      </c>
      <c r="T40" s="174">
        <f t="shared" si="5"/>
        <v>2432</v>
      </c>
      <c r="U40" s="174">
        <f t="shared" si="5"/>
        <v>2560</v>
      </c>
      <c r="V40" s="174">
        <f t="shared" si="4"/>
        <v>2688</v>
      </c>
      <c r="W40" s="174">
        <f t="shared" si="4"/>
        <v>2816</v>
      </c>
      <c r="X40" s="174">
        <f t="shared" si="4"/>
        <v>2944</v>
      </c>
      <c r="Y40" s="174">
        <f t="shared" si="4"/>
        <v>3072</v>
      </c>
      <c r="Z40" s="174">
        <f t="shared" si="4"/>
        <v>3200</v>
      </c>
      <c r="AA40" s="174">
        <f t="shared" si="4"/>
        <v>3328</v>
      </c>
      <c r="AB40" s="174">
        <f t="shared" si="4"/>
        <v>3456</v>
      </c>
      <c r="AC40" s="174">
        <f t="shared" si="4"/>
        <v>3584</v>
      </c>
      <c r="AD40" s="174">
        <f t="shared" si="4"/>
        <v>3712</v>
      </c>
      <c r="AE40" s="178">
        <f t="shared" si="4"/>
        <v>3840</v>
      </c>
    </row>
    <row r="41" spans="1:31" x14ac:dyDescent="0.2">
      <c r="A41" s="231">
        <v>505</v>
      </c>
      <c r="B41" s="231" t="s">
        <v>252</v>
      </c>
      <c r="C41" s="231">
        <v>1.3</v>
      </c>
      <c r="D41" s="237">
        <v>1749</v>
      </c>
      <c r="E41" s="270"/>
      <c r="F41" s="177">
        <f t="shared" si="5"/>
        <v>874.5</v>
      </c>
      <c r="G41" s="174">
        <f t="shared" si="5"/>
        <v>1049.3999999999999</v>
      </c>
      <c r="H41" s="174">
        <f t="shared" si="5"/>
        <v>1224.3</v>
      </c>
      <c r="I41" s="174">
        <f t="shared" si="5"/>
        <v>1399.2</v>
      </c>
      <c r="J41" s="174">
        <f t="shared" si="5"/>
        <v>1574.1000000000001</v>
      </c>
      <c r="K41" s="174">
        <f t="shared" si="5"/>
        <v>1749</v>
      </c>
      <c r="L41" s="174">
        <f t="shared" si="5"/>
        <v>1923.9</v>
      </c>
      <c r="M41" s="174">
        <f t="shared" si="5"/>
        <v>2098.7999999999997</v>
      </c>
      <c r="N41" s="174">
        <f t="shared" si="5"/>
        <v>2273.7000000000003</v>
      </c>
      <c r="O41" s="174">
        <f t="shared" si="5"/>
        <v>2448.6</v>
      </c>
      <c r="P41" s="174">
        <f t="shared" si="5"/>
        <v>2623.5</v>
      </c>
      <c r="Q41" s="174">
        <f t="shared" si="5"/>
        <v>2798.4</v>
      </c>
      <c r="R41" s="174">
        <f t="shared" si="5"/>
        <v>2973.2999999999997</v>
      </c>
      <c r="S41" s="174">
        <f t="shared" si="5"/>
        <v>3148.2000000000003</v>
      </c>
      <c r="T41" s="174">
        <f t="shared" si="5"/>
        <v>3323.1</v>
      </c>
      <c r="U41" s="174">
        <f t="shared" si="5"/>
        <v>3498</v>
      </c>
      <c r="V41" s="174">
        <f t="shared" si="4"/>
        <v>3672.9</v>
      </c>
      <c r="W41" s="174">
        <f t="shared" si="4"/>
        <v>3847.8</v>
      </c>
      <c r="X41" s="174">
        <f t="shared" si="4"/>
        <v>4022.7</v>
      </c>
      <c r="Y41" s="174">
        <f t="shared" si="4"/>
        <v>4197.5999999999995</v>
      </c>
      <c r="Z41" s="174">
        <f t="shared" si="4"/>
        <v>4372.5</v>
      </c>
      <c r="AA41" s="174">
        <f t="shared" si="4"/>
        <v>4547.4000000000005</v>
      </c>
      <c r="AB41" s="174">
        <f t="shared" si="4"/>
        <v>4722.3</v>
      </c>
      <c r="AC41" s="174">
        <f t="shared" si="4"/>
        <v>4897.2</v>
      </c>
      <c r="AD41" s="174">
        <f t="shared" si="4"/>
        <v>5072.0999999999995</v>
      </c>
      <c r="AE41" s="178">
        <f t="shared" si="4"/>
        <v>5247</v>
      </c>
    </row>
    <row r="42" spans="1:31" x14ac:dyDescent="0.2">
      <c r="A42" s="231">
        <v>578</v>
      </c>
      <c r="B42" s="231" t="s">
        <v>14</v>
      </c>
      <c r="C42" s="231">
        <v>1.24</v>
      </c>
      <c r="D42" s="237">
        <v>609</v>
      </c>
      <c r="E42" s="270"/>
      <c r="F42" s="177">
        <f t="shared" si="5"/>
        <v>304.5</v>
      </c>
      <c r="G42" s="174">
        <f t="shared" si="5"/>
        <v>365.4</v>
      </c>
      <c r="H42" s="174">
        <f t="shared" si="5"/>
        <v>426.29999999999995</v>
      </c>
      <c r="I42" s="174">
        <f t="shared" si="5"/>
        <v>487.20000000000005</v>
      </c>
      <c r="J42" s="174">
        <f t="shared" si="5"/>
        <v>548.1</v>
      </c>
      <c r="K42" s="174">
        <f t="shared" si="5"/>
        <v>609</v>
      </c>
      <c r="L42" s="174">
        <f t="shared" si="5"/>
        <v>669.90000000000009</v>
      </c>
      <c r="M42" s="174">
        <f t="shared" si="5"/>
        <v>730.8</v>
      </c>
      <c r="N42" s="174">
        <f t="shared" si="5"/>
        <v>791.7</v>
      </c>
      <c r="O42" s="174">
        <f t="shared" si="5"/>
        <v>852.59999999999991</v>
      </c>
      <c r="P42" s="174">
        <f t="shared" si="5"/>
        <v>913.5</v>
      </c>
      <c r="Q42" s="174">
        <f t="shared" si="5"/>
        <v>974.40000000000009</v>
      </c>
      <c r="R42" s="174">
        <f t="shared" si="5"/>
        <v>1035.3</v>
      </c>
      <c r="S42" s="174">
        <f t="shared" si="5"/>
        <v>1096.2</v>
      </c>
      <c r="T42" s="174">
        <f t="shared" si="5"/>
        <v>1157.0999999999999</v>
      </c>
      <c r="U42" s="174">
        <f t="shared" si="5"/>
        <v>1218</v>
      </c>
      <c r="V42" s="174">
        <f t="shared" si="4"/>
        <v>1278.9000000000001</v>
      </c>
      <c r="W42" s="174">
        <f t="shared" si="4"/>
        <v>1339.8000000000002</v>
      </c>
      <c r="X42" s="174">
        <f t="shared" si="4"/>
        <v>1400.6999999999998</v>
      </c>
      <c r="Y42" s="174">
        <f t="shared" si="4"/>
        <v>1461.6</v>
      </c>
      <c r="Z42" s="174">
        <f t="shared" si="4"/>
        <v>1522.5</v>
      </c>
      <c r="AA42" s="174">
        <f t="shared" si="4"/>
        <v>1583.4</v>
      </c>
      <c r="AB42" s="174">
        <f t="shared" si="4"/>
        <v>1644.3000000000002</v>
      </c>
      <c r="AC42" s="174">
        <f t="shared" si="4"/>
        <v>1705.1999999999998</v>
      </c>
      <c r="AD42" s="174">
        <f t="shared" si="4"/>
        <v>1766.1</v>
      </c>
      <c r="AE42" s="178">
        <f t="shared" si="4"/>
        <v>1827</v>
      </c>
    </row>
    <row r="43" spans="1:31" x14ac:dyDescent="0.2">
      <c r="A43" s="231">
        <v>578</v>
      </c>
      <c r="B43" s="231" t="s">
        <v>15</v>
      </c>
      <c r="C43" s="231">
        <v>1.23</v>
      </c>
      <c r="D43" s="237">
        <v>1006</v>
      </c>
      <c r="E43" s="270"/>
      <c r="F43" s="177">
        <f t="shared" si="5"/>
        <v>503</v>
      </c>
      <c r="G43" s="174">
        <f t="shared" si="5"/>
        <v>603.6</v>
      </c>
      <c r="H43" s="174">
        <f t="shared" si="5"/>
        <v>704.19999999999993</v>
      </c>
      <c r="I43" s="174">
        <f t="shared" si="5"/>
        <v>804.80000000000007</v>
      </c>
      <c r="J43" s="174">
        <f t="shared" si="5"/>
        <v>905.4</v>
      </c>
      <c r="K43" s="174">
        <f t="shared" si="5"/>
        <v>1006</v>
      </c>
      <c r="L43" s="174">
        <f t="shared" si="5"/>
        <v>1106.6000000000001</v>
      </c>
      <c r="M43" s="174">
        <f t="shared" si="5"/>
        <v>1207.2</v>
      </c>
      <c r="N43" s="174">
        <f t="shared" si="5"/>
        <v>1307.8</v>
      </c>
      <c r="O43" s="174">
        <f t="shared" si="5"/>
        <v>1408.3999999999999</v>
      </c>
      <c r="P43" s="174">
        <f t="shared" si="5"/>
        <v>1509</v>
      </c>
      <c r="Q43" s="174">
        <f t="shared" si="5"/>
        <v>1609.6000000000001</v>
      </c>
      <c r="R43" s="174">
        <f t="shared" si="5"/>
        <v>1710.2</v>
      </c>
      <c r="S43" s="174">
        <f t="shared" si="5"/>
        <v>1810.8</v>
      </c>
      <c r="T43" s="174">
        <f t="shared" si="5"/>
        <v>1911.3999999999999</v>
      </c>
      <c r="U43" s="174">
        <f t="shared" si="5"/>
        <v>2012</v>
      </c>
      <c r="V43" s="174">
        <f t="shared" si="4"/>
        <v>2112.6</v>
      </c>
      <c r="W43" s="174">
        <f t="shared" si="4"/>
        <v>2213.2000000000003</v>
      </c>
      <c r="X43" s="174">
        <f t="shared" si="4"/>
        <v>2313.7999999999997</v>
      </c>
      <c r="Y43" s="174">
        <f t="shared" si="4"/>
        <v>2414.4</v>
      </c>
      <c r="Z43" s="174">
        <f t="shared" si="4"/>
        <v>2515</v>
      </c>
      <c r="AA43" s="174">
        <f t="shared" si="4"/>
        <v>2615.6</v>
      </c>
      <c r="AB43" s="174">
        <f t="shared" si="4"/>
        <v>2716.2000000000003</v>
      </c>
      <c r="AC43" s="174">
        <f t="shared" si="4"/>
        <v>2816.7999999999997</v>
      </c>
      <c r="AD43" s="174">
        <f t="shared" si="4"/>
        <v>2917.4</v>
      </c>
      <c r="AE43" s="178">
        <f t="shared" si="4"/>
        <v>3018</v>
      </c>
    </row>
    <row r="44" spans="1:31" x14ac:dyDescent="0.2">
      <c r="A44" s="231">
        <v>578</v>
      </c>
      <c r="B44" s="231" t="s">
        <v>16</v>
      </c>
      <c r="C44" s="231">
        <v>1.25</v>
      </c>
      <c r="D44" s="237">
        <v>1080</v>
      </c>
      <c r="E44" s="270"/>
      <c r="F44" s="177">
        <f t="shared" si="5"/>
        <v>540</v>
      </c>
      <c r="G44" s="174">
        <f t="shared" si="5"/>
        <v>648</v>
      </c>
      <c r="H44" s="174">
        <f t="shared" si="5"/>
        <v>756</v>
      </c>
      <c r="I44" s="174">
        <f t="shared" si="5"/>
        <v>864</v>
      </c>
      <c r="J44" s="174">
        <f t="shared" si="5"/>
        <v>972</v>
      </c>
      <c r="K44" s="174">
        <f t="shared" si="5"/>
        <v>1080</v>
      </c>
      <c r="L44" s="174">
        <f t="shared" si="5"/>
        <v>1188</v>
      </c>
      <c r="M44" s="174">
        <f t="shared" si="5"/>
        <v>1296</v>
      </c>
      <c r="N44" s="174">
        <f t="shared" si="5"/>
        <v>1404</v>
      </c>
      <c r="O44" s="174">
        <f t="shared" si="5"/>
        <v>1512</v>
      </c>
      <c r="P44" s="174">
        <f t="shared" si="5"/>
        <v>1620</v>
      </c>
      <c r="Q44" s="174">
        <f t="shared" si="5"/>
        <v>1728</v>
      </c>
      <c r="R44" s="174">
        <f t="shared" si="5"/>
        <v>1836</v>
      </c>
      <c r="S44" s="174">
        <f t="shared" si="5"/>
        <v>1944</v>
      </c>
      <c r="T44" s="174">
        <f t="shared" si="5"/>
        <v>2052</v>
      </c>
      <c r="U44" s="174">
        <f t="shared" ref="U44:AE59" si="6">(($D$6/50)^$C44*(U$11*$D44))</f>
        <v>2160</v>
      </c>
      <c r="V44" s="174">
        <f t="shared" si="6"/>
        <v>2268</v>
      </c>
      <c r="W44" s="174">
        <f t="shared" si="6"/>
        <v>2376</v>
      </c>
      <c r="X44" s="174">
        <f t="shared" si="6"/>
        <v>2484</v>
      </c>
      <c r="Y44" s="174">
        <f t="shared" si="6"/>
        <v>2592</v>
      </c>
      <c r="Z44" s="174">
        <f t="shared" si="6"/>
        <v>2700</v>
      </c>
      <c r="AA44" s="174">
        <f t="shared" si="6"/>
        <v>2808</v>
      </c>
      <c r="AB44" s="174">
        <f t="shared" si="6"/>
        <v>2916</v>
      </c>
      <c r="AC44" s="174">
        <f t="shared" si="6"/>
        <v>3024</v>
      </c>
      <c r="AD44" s="174">
        <f t="shared" si="6"/>
        <v>3132</v>
      </c>
      <c r="AE44" s="178">
        <f t="shared" si="6"/>
        <v>3240</v>
      </c>
    </row>
    <row r="45" spans="1:31" x14ac:dyDescent="0.2">
      <c r="A45" s="231">
        <v>578</v>
      </c>
      <c r="B45" s="231" t="s">
        <v>17</v>
      </c>
      <c r="C45" s="231">
        <v>1.28</v>
      </c>
      <c r="D45" s="237">
        <v>1423</v>
      </c>
      <c r="E45" s="270"/>
      <c r="F45" s="177">
        <f t="shared" ref="F45:U60" si="7">(($D$6/50)^$C45*(F$11*$D45))</f>
        <v>711.5</v>
      </c>
      <c r="G45" s="174">
        <f t="shared" si="7"/>
        <v>853.8</v>
      </c>
      <c r="H45" s="174">
        <f t="shared" si="7"/>
        <v>996.09999999999991</v>
      </c>
      <c r="I45" s="174">
        <f t="shared" si="7"/>
        <v>1138.4000000000001</v>
      </c>
      <c r="J45" s="174">
        <f t="shared" si="7"/>
        <v>1280.7</v>
      </c>
      <c r="K45" s="174">
        <f t="shared" si="7"/>
        <v>1423</v>
      </c>
      <c r="L45" s="174">
        <f t="shared" si="7"/>
        <v>1565.3000000000002</v>
      </c>
      <c r="M45" s="174">
        <f t="shared" si="7"/>
        <v>1707.6</v>
      </c>
      <c r="N45" s="174">
        <f t="shared" si="7"/>
        <v>1849.9</v>
      </c>
      <c r="O45" s="174">
        <f t="shared" si="7"/>
        <v>1992.1999999999998</v>
      </c>
      <c r="P45" s="174">
        <f t="shared" si="7"/>
        <v>2134.5</v>
      </c>
      <c r="Q45" s="174">
        <f t="shared" si="7"/>
        <v>2276.8000000000002</v>
      </c>
      <c r="R45" s="174">
        <f t="shared" si="7"/>
        <v>2419.1</v>
      </c>
      <c r="S45" s="174">
        <f t="shared" si="7"/>
        <v>2561.4</v>
      </c>
      <c r="T45" s="174">
        <f t="shared" si="7"/>
        <v>2703.7</v>
      </c>
      <c r="U45" s="174">
        <f t="shared" si="7"/>
        <v>2846</v>
      </c>
      <c r="V45" s="174">
        <f t="shared" si="6"/>
        <v>2988.3</v>
      </c>
      <c r="W45" s="174">
        <f t="shared" si="6"/>
        <v>3130.6000000000004</v>
      </c>
      <c r="X45" s="174">
        <f t="shared" si="6"/>
        <v>3272.8999999999996</v>
      </c>
      <c r="Y45" s="174">
        <f t="shared" si="6"/>
        <v>3415.2</v>
      </c>
      <c r="Z45" s="174">
        <f t="shared" si="6"/>
        <v>3557.5</v>
      </c>
      <c r="AA45" s="174">
        <f t="shared" si="6"/>
        <v>3699.8</v>
      </c>
      <c r="AB45" s="174">
        <f t="shared" si="6"/>
        <v>3842.1000000000004</v>
      </c>
      <c r="AC45" s="174">
        <f t="shared" si="6"/>
        <v>3984.3999999999996</v>
      </c>
      <c r="AD45" s="174">
        <f t="shared" si="6"/>
        <v>4126.7</v>
      </c>
      <c r="AE45" s="178">
        <f t="shared" si="6"/>
        <v>4269</v>
      </c>
    </row>
    <row r="46" spans="1:31" x14ac:dyDescent="0.2">
      <c r="A46" s="231">
        <v>578</v>
      </c>
      <c r="B46" s="231" t="s">
        <v>252</v>
      </c>
      <c r="C46" s="231">
        <v>1.3</v>
      </c>
      <c r="D46" s="237">
        <v>1938</v>
      </c>
      <c r="E46" s="270"/>
      <c r="F46" s="177">
        <f t="shared" si="7"/>
        <v>969</v>
      </c>
      <c r="G46" s="174">
        <f t="shared" si="7"/>
        <v>1162.8</v>
      </c>
      <c r="H46" s="174">
        <f t="shared" si="7"/>
        <v>1356.6</v>
      </c>
      <c r="I46" s="174">
        <f t="shared" si="7"/>
        <v>1550.4</v>
      </c>
      <c r="J46" s="174">
        <f t="shared" si="7"/>
        <v>1744.2</v>
      </c>
      <c r="K46" s="174">
        <f t="shared" si="7"/>
        <v>1938</v>
      </c>
      <c r="L46" s="174">
        <f t="shared" si="7"/>
        <v>2131.8000000000002</v>
      </c>
      <c r="M46" s="174">
        <f t="shared" si="7"/>
        <v>2325.6</v>
      </c>
      <c r="N46" s="174">
        <f t="shared" si="7"/>
        <v>2519.4</v>
      </c>
      <c r="O46" s="174">
        <f t="shared" si="7"/>
        <v>2713.2</v>
      </c>
      <c r="P46" s="174">
        <f t="shared" si="7"/>
        <v>2907</v>
      </c>
      <c r="Q46" s="174">
        <f t="shared" si="7"/>
        <v>3100.8</v>
      </c>
      <c r="R46" s="174">
        <f t="shared" si="7"/>
        <v>3294.6</v>
      </c>
      <c r="S46" s="174">
        <f t="shared" si="7"/>
        <v>3488.4</v>
      </c>
      <c r="T46" s="174">
        <f t="shared" si="7"/>
        <v>3682.2</v>
      </c>
      <c r="U46" s="174">
        <f t="shared" si="7"/>
        <v>3876</v>
      </c>
      <c r="V46" s="174">
        <f t="shared" si="6"/>
        <v>4069.8</v>
      </c>
      <c r="W46" s="174">
        <f t="shared" si="6"/>
        <v>4263.6000000000004</v>
      </c>
      <c r="X46" s="174">
        <f t="shared" si="6"/>
        <v>4457.3999999999996</v>
      </c>
      <c r="Y46" s="174">
        <f t="shared" si="6"/>
        <v>4651.2</v>
      </c>
      <c r="Z46" s="174">
        <f t="shared" si="6"/>
        <v>4845</v>
      </c>
      <c r="AA46" s="174">
        <f t="shared" si="6"/>
        <v>5038.8</v>
      </c>
      <c r="AB46" s="174">
        <f t="shared" si="6"/>
        <v>5232.6000000000004</v>
      </c>
      <c r="AC46" s="174">
        <f t="shared" si="6"/>
        <v>5426.4</v>
      </c>
      <c r="AD46" s="174">
        <f t="shared" si="6"/>
        <v>5620.2</v>
      </c>
      <c r="AE46" s="178">
        <f t="shared" si="6"/>
        <v>5814</v>
      </c>
    </row>
    <row r="47" spans="1:31" x14ac:dyDescent="0.2">
      <c r="A47" s="231">
        <v>650</v>
      </c>
      <c r="B47" s="231" t="s">
        <v>14</v>
      </c>
      <c r="C47" s="231">
        <v>1.26</v>
      </c>
      <c r="D47" s="237">
        <v>689</v>
      </c>
      <c r="E47" s="270"/>
      <c r="F47" s="177">
        <f t="shared" si="7"/>
        <v>344.5</v>
      </c>
      <c r="G47" s="174">
        <f t="shared" si="7"/>
        <v>413.4</v>
      </c>
      <c r="H47" s="174">
        <f t="shared" si="7"/>
        <v>482.29999999999995</v>
      </c>
      <c r="I47" s="174">
        <f t="shared" si="7"/>
        <v>551.20000000000005</v>
      </c>
      <c r="J47" s="174">
        <f t="shared" si="7"/>
        <v>620.1</v>
      </c>
      <c r="K47" s="174">
        <f t="shared" si="7"/>
        <v>689</v>
      </c>
      <c r="L47" s="174">
        <f t="shared" si="7"/>
        <v>757.90000000000009</v>
      </c>
      <c r="M47" s="174">
        <f t="shared" si="7"/>
        <v>826.8</v>
      </c>
      <c r="N47" s="174">
        <f t="shared" si="7"/>
        <v>895.7</v>
      </c>
      <c r="O47" s="174">
        <f t="shared" si="7"/>
        <v>964.59999999999991</v>
      </c>
      <c r="P47" s="174">
        <f t="shared" si="7"/>
        <v>1033.5</v>
      </c>
      <c r="Q47" s="174">
        <f t="shared" si="7"/>
        <v>1102.4000000000001</v>
      </c>
      <c r="R47" s="174">
        <f t="shared" si="7"/>
        <v>1171.3</v>
      </c>
      <c r="S47" s="174">
        <f t="shared" si="7"/>
        <v>1240.2</v>
      </c>
      <c r="T47" s="174">
        <f t="shared" si="7"/>
        <v>1309.0999999999999</v>
      </c>
      <c r="U47" s="174">
        <f t="shared" si="7"/>
        <v>1378</v>
      </c>
      <c r="V47" s="174">
        <f t="shared" si="6"/>
        <v>1446.9</v>
      </c>
      <c r="W47" s="174">
        <f t="shared" si="6"/>
        <v>1515.8000000000002</v>
      </c>
      <c r="X47" s="174">
        <f t="shared" si="6"/>
        <v>1584.6999999999998</v>
      </c>
      <c r="Y47" s="174">
        <f t="shared" si="6"/>
        <v>1653.6</v>
      </c>
      <c r="Z47" s="174">
        <f t="shared" si="6"/>
        <v>1722.5</v>
      </c>
      <c r="AA47" s="174">
        <f t="shared" si="6"/>
        <v>1791.4</v>
      </c>
      <c r="AB47" s="174">
        <f t="shared" si="6"/>
        <v>1860.3000000000002</v>
      </c>
      <c r="AC47" s="174">
        <f t="shared" si="6"/>
        <v>1929.1999999999998</v>
      </c>
      <c r="AD47" s="174">
        <f t="shared" si="6"/>
        <v>1998.1</v>
      </c>
      <c r="AE47" s="178">
        <f t="shared" si="6"/>
        <v>2067</v>
      </c>
    </row>
    <row r="48" spans="1:31" x14ac:dyDescent="0.2">
      <c r="A48" s="231">
        <v>650</v>
      </c>
      <c r="B48" s="231" t="s">
        <v>15</v>
      </c>
      <c r="C48" s="231">
        <v>1.25</v>
      </c>
      <c r="D48" s="237">
        <v>1107</v>
      </c>
      <c r="E48" s="270"/>
      <c r="F48" s="177">
        <f t="shared" si="7"/>
        <v>553.5</v>
      </c>
      <c r="G48" s="174">
        <f t="shared" si="7"/>
        <v>664.19999999999993</v>
      </c>
      <c r="H48" s="174">
        <f t="shared" si="7"/>
        <v>774.9</v>
      </c>
      <c r="I48" s="174">
        <f t="shared" si="7"/>
        <v>885.6</v>
      </c>
      <c r="J48" s="174">
        <f t="shared" si="7"/>
        <v>996.30000000000007</v>
      </c>
      <c r="K48" s="174">
        <f t="shared" si="7"/>
        <v>1107</v>
      </c>
      <c r="L48" s="174">
        <f t="shared" si="7"/>
        <v>1217.7</v>
      </c>
      <c r="M48" s="174">
        <f t="shared" si="7"/>
        <v>1328.3999999999999</v>
      </c>
      <c r="N48" s="174">
        <f t="shared" si="7"/>
        <v>1439.1000000000001</v>
      </c>
      <c r="O48" s="174">
        <f t="shared" si="7"/>
        <v>1549.8</v>
      </c>
      <c r="P48" s="174">
        <f t="shared" si="7"/>
        <v>1660.5</v>
      </c>
      <c r="Q48" s="174">
        <f t="shared" si="7"/>
        <v>1771.2</v>
      </c>
      <c r="R48" s="174">
        <f t="shared" si="7"/>
        <v>1881.8999999999999</v>
      </c>
      <c r="S48" s="174">
        <f t="shared" si="7"/>
        <v>1992.6000000000001</v>
      </c>
      <c r="T48" s="174">
        <f t="shared" si="7"/>
        <v>2103.2999999999997</v>
      </c>
      <c r="U48" s="174">
        <f t="shared" si="7"/>
        <v>2214</v>
      </c>
      <c r="V48" s="174">
        <f t="shared" si="6"/>
        <v>2324.7000000000003</v>
      </c>
      <c r="W48" s="174">
        <f t="shared" si="6"/>
        <v>2435.4</v>
      </c>
      <c r="X48" s="174">
        <f t="shared" si="6"/>
        <v>2546.1</v>
      </c>
      <c r="Y48" s="174">
        <f t="shared" si="6"/>
        <v>2656.7999999999997</v>
      </c>
      <c r="Z48" s="174">
        <f t="shared" si="6"/>
        <v>2767.5</v>
      </c>
      <c r="AA48" s="174">
        <f t="shared" si="6"/>
        <v>2878.2000000000003</v>
      </c>
      <c r="AB48" s="174">
        <f t="shared" si="6"/>
        <v>2988.9</v>
      </c>
      <c r="AC48" s="174">
        <f t="shared" si="6"/>
        <v>3099.6</v>
      </c>
      <c r="AD48" s="174">
        <f t="shared" si="6"/>
        <v>3210.2999999999997</v>
      </c>
      <c r="AE48" s="178">
        <f t="shared" si="6"/>
        <v>3321</v>
      </c>
    </row>
    <row r="49" spans="1:31" x14ac:dyDescent="0.2">
      <c r="A49" s="231">
        <v>650</v>
      </c>
      <c r="B49" s="231" t="s">
        <v>16</v>
      </c>
      <c r="C49" s="231">
        <v>1.26</v>
      </c>
      <c r="D49" s="237">
        <v>1217</v>
      </c>
      <c r="E49" s="270"/>
      <c r="F49" s="177">
        <f t="shared" si="7"/>
        <v>608.5</v>
      </c>
      <c r="G49" s="174">
        <f t="shared" si="7"/>
        <v>730.19999999999993</v>
      </c>
      <c r="H49" s="174">
        <f t="shared" si="7"/>
        <v>851.9</v>
      </c>
      <c r="I49" s="174">
        <f t="shared" si="7"/>
        <v>973.6</v>
      </c>
      <c r="J49" s="174">
        <f t="shared" si="7"/>
        <v>1095.3</v>
      </c>
      <c r="K49" s="174">
        <f t="shared" si="7"/>
        <v>1217</v>
      </c>
      <c r="L49" s="174">
        <f t="shared" si="7"/>
        <v>1338.7</v>
      </c>
      <c r="M49" s="174">
        <f t="shared" si="7"/>
        <v>1460.3999999999999</v>
      </c>
      <c r="N49" s="174">
        <f t="shared" si="7"/>
        <v>1582.1000000000001</v>
      </c>
      <c r="O49" s="174">
        <f t="shared" si="7"/>
        <v>1703.8</v>
      </c>
      <c r="P49" s="174">
        <f t="shared" si="7"/>
        <v>1825.5</v>
      </c>
      <c r="Q49" s="174">
        <f t="shared" si="7"/>
        <v>1947.2</v>
      </c>
      <c r="R49" s="174">
        <f t="shared" si="7"/>
        <v>2068.9</v>
      </c>
      <c r="S49" s="174">
        <f t="shared" si="7"/>
        <v>2190.6</v>
      </c>
      <c r="T49" s="174">
        <f t="shared" si="7"/>
        <v>2312.2999999999997</v>
      </c>
      <c r="U49" s="174">
        <f t="shared" si="7"/>
        <v>2434</v>
      </c>
      <c r="V49" s="174">
        <f t="shared" si="6"/>
        <v>2555.7000000000003</v>
      </c>
      <c r="W49" s="174">
        <f t="shared" si="6"/>
        <v>2677.4</v>
      </c>
      <c r="X49" s="174">
        <f t="shared" si="6"/>
        <v>2799.1</v>
      </c>
      <c r="Y49" s="174">
        <f t="shared" si="6"/>
        <v>2920.7999999999997</v>
      </c>
      <c r="Z49" s="174">
        <f t="shared" si="6"/>
        <v>3042.5</v>
      </c>
      <c r="AA49" s="174">
        <f t="shared" si="6"/>
        <v>3164.2000000000003</v>
      </c>
      <c r="AB49" s="174">
        <f t="shared" si="6"/>
        <v>3285.9</v>
      </c>
      <c r="AC49" s="174">
        <f t="shared" si="6"/>
        <v>3407.6</v>
      </c>
      <c r="AD49" s="174">
        <f t="shared" si="6"/>
        <v>3529.2999999999997</v>
      </c>
      <c r="AE49" s="178">
        <f t="shared" si="6"/>
        <v>3651</v>
      </c>
    </row>
    <row r="50" spans="1:31" x14ac:dyDescent="0.2">
      <c r="A50" s="231">
        <v>650</v>
      </c>
      <c r="B50" s="231" t="s">
        <v>17</v>
      </c>
      <c r="C50" s="231">
        <v>1.29</v>
      </c>
      <c r="D50" s="237">
        <v>1560</v>
      </c>
      <c r="E50" s="270"/>
      <c r="F50" s="177">
        <f t="shared" si="7"/>
        <v>780</v>
      </c>
      <c r="G50" s="174">
        <f t="shared" si="7"/>
        <v>936</v>
      </c>
      <c r="H50" s="174">
        <f t="shared" si="7"/>
        <v>1092</v>
      </c>
      <c r="I50" s="174">
        <f t="shared" si="7"/>
        <v>1248</v>
      </c>
      <c r="J50" s="174">
        <f t="shared" si="7"/>
        <v>1404</v>
      </c>
      <c r="K50" s="174">
        <f t="shared" si="7"/>
        <v>1560</v>
      </c>
      <c r="L50" s="174">
        <f t="shared" si="7"/>
        <v>1716.0000000000002</v>
      </c>
      <c r="M50" s="174">
        <f t="shared" si="7"/>
        <v>1872</v>
      </c>
      <c r="N50" s="174">
        <f t="shared" si="7"/>
        <v>2028</v>
      </c>
      <c r="O50" s="174">
        <f t="shared" si="7"/>
        <v>2184</v>
      </c>
      <c r="P50" s="174">
        <f t="shared" si="7"/>
        <v>2340</v>
      </c>
      <c r="Q50" s="174">
        <f t="shared" si="7"/>
        <v>2496</v>
      </c>
      <c r="R50" s="174">
        <f t="shared" si="7"/>
        <v>2652</v>
      </c>
      <c r="S50" s="174">
        <f t="shared" si="7"/>
        <v>2808</v>
      </c>
      <c r="T50" s="174">
        <f t="shared" si="7"/>
        <v>2964</v>
      </c>
      <c r="U50" s="174">
        <f t="shared" si="7"/>
        <v>3120</v>
      </c>
      <c r="V50" s="174">
        <f t="shared" si="6"/>
        <v>3276</v>
      </c>
      <c r="W50" s="174">
        <f t="shared" si="6"/>
        <v>3432.0000000000005</v>
      </c>
      <c r="X50" s="174">
        <f t="shared" si="6"/>
        <v>3587.9999999999995</v>
      </c>
      <c r="Y50" s="174">
        <f t="shared" si="6"/>
        <v>3744</v>
      </c>
      <c r="Z50" s="174">
        <f t="shared" si="6"/>
        <v>3900</v>
      </c>
      <c r="AA50" s="174">
        <f t="shared" si="6"/>
        <v>4056</v>
      </c>
      <c r="AB50" s="174">
        <f t="shared" si="6"/>
        <v>4212</v>
      </c>
      <c r="AC50" s="174">
        <f t="shared" si="6"/>
        <v>4368</v>
      </c>
      <c r="AD50" s="174">
        <f t="shared" si="6"/>
        <v>4524</v>
      </c>
      <c r="AE50" s="178">
        <f t="shared" si="6"/>
        <v>4680</v>
      </c>
    </row>
    <row r="51" spans="1:31" x14ac:dyDescent="0.2">
      <c r="A51" s="231">
        <v>650</v>
      </c>
      <c r="B51" s="231" t="s">
        <v>252</v>
      </c>
      <c r="C51" s="231">
        <v>1.31</v>
      </c>
      <c r="D51" s="237">
        <v>2119</v>
      </c>
      <c r="E51" s="270"/>
      <c r="F51" s="177">
        <f t="shared" si="7"/>
        <v>1059.5</v>
      </c>
      <c r="G51" s="174">
        <f t="shared" si="7"/>
        <v>1271.3999999999999</v>
      </c>
      <c r="H51" s="174">
        <f t="shared" si="7"/>
        <v>1483.3</v>
      </c>
      <c r="I51" s="174">
        <f t="shared" si="7"/>
        <v>1695.2</v>
      </c>
      <c r="J51" s="174">
        <f t="shared" si="7"/>
        <v>1907.1000000000001</v>
      </c>
      <c r="K51" s="174">
        <f t="shared" si="7"/>
        <v>2119</v>
      </c>
      <c r="L51" s="174">
        <f t="shared" si="7"/>
        <v>2330.9</v>
      </c>
      <c r="M51" s="174">
        <f t="shared" si="7"/>
        <v>2542.7999999999997</v>
      </c>
      <c r="N51" s="174">
        <f t="shared" si="7"/>
        <v>2754.7000000000003</v>
      </c>
      <c r="O51" s="174">
        <f t="shared" si="7"/>
        <v>2966.6</v>
      </c>
      <c r="P51" s="174">
        <f t="shared" si="7"/>
        <v>3178.5</v>
      </c>
      <c r="Q51" s="174">
        <f t="shared" si="7"/>
        <v>3390.4</v>
      </c>
      <c r="R51" s="174">
        <f t="shared" si="7"/>
        <v>3602.2999999999997</v>
      </c>
      <c r="S51" s="174">
        <f t="shared" si="7"/>
        <v>3814.2000000000003</v>
      </c>
      <c r="T51" s="174">
        <f t="shared" si="7"/>
        <v>4026.1</v>
      </c>
      <c r="U51" s="174">
        <f t="shared" si="7"/>
        <v>4238</v>
      </c>
      <c r="V51" s="174">
        <f t="shared" si="6"/>
        <v>4449.9000000000005</v>
      </c>
      <c r="W51" s="174">
        <f t="shared" si="6"/>
        <v>4661.8</v>
      </c>
      <c r="X51" s="174">
        <f t="shared" si="6"/>
        <v>4873.7</v>
      </c>
      <c r="Y51" s="174">
        <f t="shared" si="6"/>
        <v>5085.5999999999995</v>
      </c>
      <c r="Z51" s="174">
        <f t="shared" si="6"/>
        <v>5297.5</v>
      </c>
      <c r="AA51" s="174">
        <f t="shared" si="6"/>
        <v>5509.4000000000005</v>
      </c>
      <c r="AB51" s="174">
        <f t="shared" si="6"/>
        <v>5721.3</v>
      </c>
      <c r="AC51" s="174">
        <f t="shared" si="6"/>
        <v>5933.2</v>
      </c>
      <c r="AD51" s="174">
        <f t="shared" si="6"/>
        <v>6145.0999999999995</v>
      </c>
      <c r="AE51" s="178">
        <f t="shared" si="6"/>
        <v>6357</v>
      </c>
    </row>
    <row r="52" spans="1:31" x14ac:dyDescent="0.2">
      <c r="A52" s="231">
        <v>723</v>
      </c>
      <c r="B52" s="231" t="s">
        <v>14</v>
      </c>
      <c r="C52" s="231">
        <v>1.25</v>
      </c>
      <c r="D52" s="237">
        <v>768</v>
      </c>
      <c r="E52" s="270"/>
      <c r="F52" s="177">
        <f t="shared" si="7"/>
        <v>384</v>
      </c>
      <c r="G52" s="174">
        <f t="shared" si="7"/>
        <v>460.79999999999995</v>
      </c>
      <c r="H52" s="174">
        <f t="shared" si="7"/>
        <v>537.59999999999991</v>
      </c>
      <c r="I52" s="174">
        <f t="shared" si="7"/>
        <v>614.40000000000009</v>
      </c>
      <c r="J52" s="174">
        <f t="shared" si="7"/>
        <v>691.2</v>
      </c>
      <c r="K52" s="174">
        <f t="shared" si="7"/>
        <v>768</v>
      </c>
      <c r="L52" s="174">
        <f t="shared" si="7"/>
        <v>844.80000000000007</v>
      </c>
      <c r="M52" s="174">
        <f t="shared" si="7"/>
        <v>921.59999999999991</v>
      </c>
      <c r="N52" s="174">
        <f t="shared" si="7"/>
        <v>998.40000000000009</v>
      </c>
      <c r="O52" s="174">
        <f t="shared" si="7"/>
        <v>1075.1999999999998</v>
      </c>
      <c r="P52" s="174">
        <f t="shared" si="7"/>
        <v>1152</v>
      </c>
      <c r="Q52" s="174">
        <f t="shared" si="7"/>
        <v>1228.8000000000002</v>
      </c>
      <c r="R52" s="174">
        <f t="shared" si="7"/>
        <v>1305.5999999999999</v>
      </c>
      <c r="S52" s="174">
        <f t="shared" si="7"/>
        <v>1382.4</v>
      </c>
      <c r="T52" s="174">
        <f t="shared" si="7"/>
        <v>1459.1999999999998</v>
      </c>
      <c r="U52" s="174">
        <f t="shared" si="7"/>
        <v>1536</v>
      </c>
      <c r="V52" s="174">
        <f t="shared" si="6"/>
        <v>1612.8000000000002</v>
      </c>
      <c r="W52" s="174">
        <f t="shared" si="6"/>
        <v>1689.6000000000001</v>
      </c>
      <c r="X52" s="174">
        <f t="shared" si="6"/>
        <v>1766.3999999999999</v>
      </c>
      <c r="Y52" s="174">
        <f t="shared" si="6"/>
        <v>1843.1999999999998</v>
      </c>
      <c r="Z52" s="174">
        <f t="shared" si="6"/>
        <v>1920</v>
      </c>
      <c r="AA52" s="174">
        <f t="shared" si="6"/>
        <v>1996.8000000000002</v>
      </c>
      <c r="AB52" s="174">
        <f t="shared" si="6"/>
        <v>2073.6000000000004</v>
      </c>
      <c r="AC52" s="174">
        <f t="shared" si="6"/>
        <v>2150.3999999999996</v>
      </c>
      <c r="AD52" s="174">
        <f t="shared" si="6"/>
        <v>2227.1999999999998</v>
      </c>
      <c r="AE52" s="178">
        <f t="shared" si="6"/>
        <v>2304</v>
      </c>
    </row>
    <row r="53" spans="1:31" x14ac:dyDescent="0.2">
      <c r="A53" s="231">
        <v>723</v>
      </c>
      <c r="B53" s="231" t="s">
        <v>15</v>
      </c>
      <c r="C53" s="231">
        <v>1.26</v>
      </c>
      <c r="D53" s="237">
        <v>1206</v>
      </c>
      <c r="E53" s="270"/>
      <c r="F53" s="177">
        <f t="shared" si="7"/>
        <v>603</v>
      </c>
      <c r="G53" s="174">
        <f t="shared" si="7"/>
        <v>723.6</v>
      </c>
      <c r="H53" s="174">
        <f t="shared" si="7"/>
        <v>844.19999999999993</v>
      </c>
      <c r="I53" s="174">
        <f t="shared" si="7"/>
        <v>964.80000000000007</v>
      </c>
      <c r="J53" s="174">
        <f t="shared" si="7"/>
        <v>1085.4000000000001</v>
      </c>
      <c r="K53" s="174">
        <f t="shared" si="7"/>
        <v>1206</v>
      </c>
      <c r="L53" s="174">
        <f t="shared" si="7"/>
        <v>1326.6000000000001</v>
      </c>
      <c r="M53" s="174">
        <f t="shared" si="7"/>
        <v>1447.2</v>
      </c>
      <c r="N53" s="174">
        <f t="shared" si="7"/>
        <v>1567.8</v>
      </c>
      <c r="O53" s="174">
        <f t="shared" si="7"/>
        <v>1688.3999999999999</v>
      </c>
      <c r="P53" s="174">
        <f t="shared" si="7"/>
        <v>1809</v>
      </c>
      <c r="Q53" s="174">
        <f t="shared" si="7"/>
        <v>1929.6000000000001</v>
      </c>
      <c r="R53" s="174">
        <f t="shared" si="7"/>
        <v>2050.1999999999998</v>
      </c>
      <c r="S53" s="174">
        <f t="shared" si="7"/>
        <v>2170.8000000000002</v>
      </c>
      <c r="T53" s="174">
        <f t="shared" si="7"/>
        <v>2291.4</v>
      </c>
      <c r="U53" s="174">
        <f t="shared" si="7"/>
        <v>2412</v>
      </c>
      <c r="V53" s="174">
        <f t="shared" si="6"/>
        <v>2532.6</v>
      </c>
      <c r="W53" s="174">
        <f t="shared" si="6"/>
        <v>2653.2000000000003</v>
      </c>
      <c r="X53" s="174">
        <f t="shared" si="6"/>
        <v>2773.7999999999997</v>
      </c>
      <c r="Y53" s="174">
        <f t="shared" si="6"/>
        <v>2894.4</v>
      </c>
      <c r="Z53" s="174">
        <f t="shared" si="6"/>
        <v>3015</v>
      </c>
      <c r="AA53" s="174">
        <f t="shared" si="6"/>
        <v>3135.6</v>
      </c>
      <c r="AB53" s="174">
        <f t="shared" si="6"/>
        <v>3256.2000000000003</v>
      </c>
      <c r="AC53" s="174">
        <f t="shared" si="6"/>
        <v>3376.7999999999997</v>
      </c>
      <c r="AD53" s="174">
        <f t="shared" si="6"/>
        <v>3497.4</v>
      </c>
      <c r="AE53" s="178">
        <f t="shared" si="6"/>
        <v>3618</v>
      </c>
    </row>
    <row r="54" spans="1:31" x14ac:dyDescent="0.2">
      <c r="A54" s="231">
        <v>723</v>
      </c>
      <c r="B54" s="231" t="s">
        <v>16</v>
      </c>
      <c r="C54" s="231">
        <v>1.27</v>
      </c>
      <c r="D54" s="237">
        <v>1358</v>
      </c>
      <c r="E54" s="270"/>
      <c r="F54" s="177">
        <f t="shared" si="7"/>
        <v>679</v>
      </c>
      <c r="G54" s="174">
        <f t="shared" si="7"/>
        <v>814.8</v>
      </c>
      <c r="H54" s="174">
        <f t="shared" si="7"/>
        <v>950.59999999999991</v>
      </c>
      <c r="I54" s="174">
        <f t="shared" si="7"/>
        <v>1086.4000000000001</v>
      </c>
      <c r="J54" s="174">
        <f t="shared" si="7"/>
        <v>1222.2</v>
      </c>
      <c r="K54" s="174">
        <f t="shared" si="7"/>
        <v>1358</v>
      </c>
      <c r="L54" s="174">
        <f t="shared" si="7"/>
        <v>1493.8000000000002</v>
      </c>
      <c r="M54" s="174">
        <f t="shared" si="7"/>
        <v>1629.6</v>
      </c>
      <c r="N54" s="174">
        <f t="shared" si="7"/>
        <v>1765.4</v>
      </c>
      <c r="O54" s="174">
        <f t="shared" si="7"/>
        <v>1901.1999999999998</v>
      </c>
      <c r="P54" s="174">
        <f t="shared" si="7"/>
        <v>2037</v>
      </c>
      <c r="Q54" s="174">
        <f t="shared" si="7"/>
        <v>2172.8000000000002</v>
      </c>
      <c r="R54" s="174">
        <f t="shared" si="7"/>
        <v>2308.6</v>
      </c>
      <c r="S54" s="174">
        <f t="shared" si="7"/>
        <v>2444.4</v>
      </c>
      <c r="T54" s="174">
        <f t="shared" si="7"/>
        <v>2580.1999999999998</v>
      </c>
      <c r="U54" s="174">
        <f t="shared" si="7"/>
        <v>2716</v>
      </c>
      <c r="V54" s="174">
        <f t="shared" si="6"/>
        <v>2851.8</v>
      </c>
      <c r="W54" s="174">
        <f t="shared" si="6"/>
        <v>2987.6000000000004</v>
      </c>
      <c r="X54" s="174">
        <f t="shared" si="6"/>
        <v>3123.3999999999996</v>
      </c>
      <c r="Y54" s="174">
        <f t="shared" si="6"/>
        <v>3259.2</v>
      </c>
      <c r="Z54" s="174">
        <f t="shared" si="6"/>
        <v>3395</v>
      </c>
      <c r="AA54" s="174">
        <f t="shared" si="6"/>
        <v>3530.8</v>
      </c>
      <c r="AB54" s="174">
        <f t="shared" si="6"/>
        <v>3666.6000000000004</v>
      </c>
      <c r="AC54" s="174">
        <f t="shared" si="6"/>
        <v>3802.3999999999996</v>
      </c>
      <c r="AD54" s="174">
        <f t="shared" si="6"/>
        <v>3938.2</v>
      </c>
      <c r="AE54" s="178">
        <f t="shared" si="6"/>
        <v>4074</v>
      </c>
    </row>
    <row r="55" spans="1:31" x14ac:dyDescent="0.2">
      <c r="A55" s="231">
        <v>723</v>
      </c>
      <c r="B55" s="231" t="s">
        <v>17</v>
      </c>
      <c r="C55" s="231">
        <v>1.3</v>
      </c>
      <c r="D55" s="237">
        <v>1696</v>
      </c>
      <c r="E55" s="270"/>
      <c r="F55" s="177">
        <f t="shared" si="7"/>
        <v>848</v>
      </c>
      <c r="G55" s="174">
        <f t="shared" si="7"/>
        <v>1017.5999999999999</v>
      </c>
      <c r="H55" s="174">
        <f t="shared" si="7"/>
        <v>1187.1999999999998</v>
      </c>
      <c r="I55" s="174">
        <f t="shared" si="7"/>
        <v>1356.8000000000002</v>
      </c>
      <c r="J55" s="174">
        <f t="shared" si="7"/>
        <v>1526.4</v>
      </c>
      <c r="K55" s="174">
        <f t="shared" si="7"/>
        <v>1696</v>
      </c>
      <c r="L55" s="174">
        <f t="shared" si="7"/>
        <v>1865.6000000000001</v>
      </c>
      <c r="M55" s="174">
        <f t="shared" si="7"/>
        <v>2035.1999999999998</v>
      </c>
      <c r="N55" s="174">
        <f t="shared" si="7"/>
        <v>2204.8000000000002</v>
      </c>
      <c r="O55" s="174">
        <f t="shared" si="7"/>
        <v>2374.3999999999996</v>
      </c>
      <c r="P55" s="174">
        <f t="shared" si="7"/>
        <v>2544</v>
      </c>
      <c r="Q55" s="174">
        <f t="shared" si="7"/>
        <v>2713.6000000000004</v>
      </c>
      <c r="R55" s="174">
        <f t="shared" si="7"/>
        <v>2883.2</v>
      </c>
      <c r="S55" s="174">
        <f t="shared" si="7"/>
        <v>3052.8</v>
      </c>
      <c r="T55" s="174">
        <f t="shared" si="7"/>
        <v>3222.3999999999996</v>
      </c>
      <c r="U55" s="174">
        <f t="shared" si="7"/>
        <v>3392</v>
      </c>
      <c r="V55" s="174">
        <f t="shared" si="6"/>
        <v>3561.6000000000004</v>
      </c>
      <c r="W55" s="174">
        <f t="shared" si="6"/>
        <v>3731.2000000000003</v>
      </c>
      <c r="X55" s="174">
        <f t="shared" si="6"/>
        <v>3900.7999999999997</v>
      </c>
      <c r="Y55" s="174">
        <f t="shared" si="6"/>
        <v>4070.3999999999996</v>
      </c>
      <c r="Z55" s="174">
        <f t="shared" si="6"/>
        <v>4240</v>
      </c>
      <c r="AA55" s="174">
        <f t="shared" si="6"/>
        <v>4409.6000000000004</v>
      </c>
      <c r="AB55" s="174">
        <f t="shared" si="6"/>
        <v>4579.2000000000007</v>
      </c>
      <c r="AC55" s="174">
        <f t="shared" si="6"/>
        <v>4748.7999999999993</v>
      </c>
      <c r="AD55" s="174">
        <f t="shared" si="6"/>
        <v>4918.3999999999996</v>
      </c>
      <c r="AE55" s="178">
        <f t="shared" si="6"/>
        <v>5088</v>
      </c>
    </row>
    <row r="56" spans="1:31" x14ac:dyDescent="0.2">
      <c r="A56" s="231">
        <v>723</v>
      </c>
      <c r="B56" s="231" t="s">
        <v>252</v>
      </c>
      <c r="C56" s="231">
        <v>1.31</v>
      </c>
      <c r="D56" s="237">
        <v>2296</v>
      </c>
      <c r="E56" s="270"/>
      <c r="F56" s="177">
        <f t="shared" si="7"/>
        <v>1148</v>
      </c>
      <c r="G56" s="174">
        <f t="shared" si="7"/>
        <v>1377.6</v>
      </c>
      <c r="H56" s="174">
        <f t="shared" si="7"/>
        <v>1607.1999999999998</v>
      </c>
      <c r="I56" s="174">
        <f t="shared" si="7"/>
        <v>1836.8000000000002</v>
      </c>
      <c r="J56" s="174">
        <f t="shared" si="7"/>
        <v>2066.4</v>
      </c>
      <c r="K56" s="174">
        <f t="shared" si="7"/>
        <v>2296</v>
      </c>
      <c r="L56" s="174">
        <f t="shared" si="7"/>
        <v>2525.6000000000004</v>
      </c>
      <c r="M56" s="174">
        <f t="shared" si="7"/>
        <v>2755.2</v>
      </c>
      <c r="N56" s="174">
        <f t="shared" si="7"/>
        <v>2984.8</v>
      </c>
      <c r="O56" s="174">
        <f t="shared" si="7"/>
        <v>3214.3999999999996</v>
      </c>
      <c r="P56" s="174">
        <f t="shared" si="7"/>
        <v>3444</v>
      </c>
      <c r="Q56" s="174">
        <f t="shared" si="7"/>
        <v>3673.6000000000004</v>
      </c>
      <c r="R56" s="174">
        <f t="shared" si="7"/>
        <v>3903.2</v>
      </c>
      <c r="S56" s="174">
        <f t="shared" si="7"/>
        <v>4132.8</v>
      </c>
      <c r="T56" s="174">
        <f t="shared" si="7"/>
        <v>4362.3999999999996</v>
      </c>
      <c r="U56" s="174">
        <f t="shared" si="7"/>
        <v>4592</v>
      </c>
      <c r="V56" s="174">
        <f t="shared" si="6"/>
        <v>4821.6000000000004</v>
      </c>
      <c r="W56" s="174">
        <f t="shared" si="6"/>
        <v>5051.2000000000007</v>
      </c>
      <c r="X56" s="174">
        <f t="shared" si="6"/>
        <v>5280.7999999999993</v>
      </c>
      <c r="Y56" s="174">
        <f t="shared" si="6"/>
        <v>5510.4</v>
      </c>
      <c r="Z56" s="174">
        <f t="shared" si="6"/>
        <v>5740</v>
      </c>
      <c r="AA56" s="174">
        <f t="shared" si="6"/>
        <v>5969.6</v>
      </c>
      <c r="AB56" s="174">
        <f t="shared" si="6"/>
        <v>6199.2000000000007</v>
      </c>
      <c r="AC56" s="174">
        <f t="shared" si="6"/>
        <v>6428.7999999999993</v>
      </c>
      <c r="AD56" s="174">
        <f t="shared" si="6"/>
        <v>6658.4</v>
      </c>
      <c r="AE56" s="178">
        <f t="shared" si="6"/>
        <v>6888</v>
      </c>
    </row>
    <row r="57" spans="1:31" x14ac:dyDescent="0.2">
      <c r="A57" s="231">
        <v>795</v>
      </c>
      <c r="B57" s="231" t="s">
        <v>14</v>
      </c>
      <c r="C57" s="231">
        <v>1.24</v>
      </c>
      <c r="D57" s="237">
        <v>843</v>
      </c>
      <c r="E57" s="270"/>
      <c r="F57" s="177">
        <f t="shared" si="7"/>
        <v>421.5</v>
      </c>
      <c r="G57" s="174">
        <f t="shared" si="7"/>
        <v>505.79999999999995</v>
      </c>
      <c r="H57" s="174">
        <f t="shared" si="7"/>
        <v>590.09999999999991</v>
      </c>
      <c r="I57" s="174">
        <f t="shared" si="7"/>
        <v>674.40000000000009</v>
      </c>
      <c r="J57" s="174">
        <f t="shared" si="7"/>
        <v>758.7</v>
      </c>
      <c r="K57" s="174">
        <f t="shared" si="7"/>
        <v>843</v>
      </c>
      <c r="L57" s="174">
        <f t="shared" si="7"/>
        <v>927.30000000000007</v>
      </c>
      <c r="M57" s="174">
        <f t="shared" si="7"/>
        <v>1011.5999999999999</v>
      </c>
      <c r="N57" s="174">
        <f t="shared" si="7"/>
        <v>1095.9000000000001</v>
      </c>
      <c r="O57" s="174">
        <f t="shared" si="7"/>
        <v>1180.1999999999998</v>
      </c>
      <c r="P57" s="174">
        <f t="shared" si="7"/>
        <v>1264.5</v>
      </c>
      <c r="Q57" s="174">
        <f t="shared" si="7"/>
        <v>1348.8000000000002</v>
      </c>
      <c r="R57" s="174">
        <f t="shared" si="7"/>
        <v>1433.1</v>
      </c>
      <c r="S57" s="174">
        <f t="shared" si="7"/>
        <v>1517.4</v>
      </c>
      <c r="T57" s="174">
        <f t="shared" si="7"/>
        <v>1601.6999999999998</v>
      </c>
      <c r="U57" s="174">
        <f t="shared" si="7"/>
        <v>1686</v>
      </c>
      <c r="V57" s="174">
        <f t="shared" si="6"/>
        <v>1770.3000000000002</v>
      </c>
      <c r="W57" s="174">
        <f t="shared" si="6"/>
        <v>1854.6000000000001</v>
      </c>
      <c r="X57" s="174">
        <f t="shared" si="6"/>
        <v>1938.8999999999999</v>
      </c>
      <c r="Y57" s="174">
        <f t="shared" si="6"/>
        <v>2023.1999999999998</v>
      </c>
      <c r="Z57" s="174">
        <f t="shared" si="6"/>
        <v>2107.5</v>
      </c>
      <c r="AA57" s="174">
        <f t="shared" si="6"/>
        <v>2191.8000000000002</v>
      </c>
      <c r="AB57" s="174">
        <f t="shared" si="6"/>
        <v>2276.1000000000004</v>
      </c>
      <c r="AC57" s="174">
        <f t="shared" si="6"/>
        <v>2360.3999999999996</v>
      </c>
      <c r="AD57" s="174">
        <f t="shared" si="6"/>
        <v>2444.6999999999998</v>
      </c>
      <c r="AE57" s="178">
        <f t="shared" si="6"/>
        <v>2529</v>
      </c>
    </row>
    <row r="58" spans="1:31" x14ac:dyDescent="0.2">
      <c r="A58" s="231">
        <v>795</v>
      </c>
      <c r="B58" s="231" t="s">
        <v>15</v>
      </c>
      <c r="C58" s="231">
        <v>1.26</v>
      </c>
      <c r="D58" s="237">
        <v>1302</v>
      </c>
      <c r="E58" s="270"/>
      <c r="F58" s="177">
        <f t="shared" si="7"/>
        <v>651</v>
      </c>
      <c r="G58" s="174">
        <f t="shared" si="7"/>
        <v>781.19999999999993</v>
      </c>
      <c r="H58" s="174">
        <f t="shared" si="7"/>
        <v>911.4</v>
      </c>
      <c r="I58" s="174">
        <f t="shared" si="7"/>
        <v>1041.6000000000001</v>
      </c>
      <c r="J58" s="174">
        <f t="shared" si="7"/>
        <v>1171.8</v>
      </c>
      <c r="K58" s="174">
        <f t="shared" si="7"/>
        <v>1302</v>
      </c>
      <c r="L58" s="174">
        <f t="shared" si="7"/>
        <v>1432.2</v>
      </c>
      <c r="M58" s="174">
        <f t="shared" si="7"/>
        <v>1562.3999999999999</v>
      </c>
      <c r="N58" s="174">
        <f t="shared" si="7"/>
        <v>1692.6000000000001</v>
      </c>
      <c r="O58" s="174">
        <f t="shared" si="7"/>
        <v>1822.8</v>
      </c>
      <c r="P58" s="174">
        <f t="shared" si="7"/>
        <v>1953</v>
      </c>
      <c r="Q58" s="174">
        <f t="shared" si="7"/>
        <v>2083.2000000000003</v>
      </c>
      <c r="R58" s="174">
        <f t="shared" si="7"/>
        <v>2213.4</v>
      </c>
      <c r="S58" s="174">
        <f t="shared" si="7"/>
        <v>2343.6</v>
      </c>
      <c r="T58" s="174">
        <f t="shared" si="7"/>
        <v>2473.7999999999997</v>
      </c>
      <c r="U58" s="174">
        <f t="shared" si="7"/>
        <v>2604</v>
      </c>
      <c r="V58" s="174">
        <f t="shared" si="6"/>
        <v>2734.2000000000003</v>
      </c>
      <c r="W58" s="174">
        <f t="shared" si="6"/>
        <v>2864.4</v>
      </c>
      <c r="X58" s="174">
        <f t="shared" si="6"/>
        <v>2994.6</v>
      </c>
      <c r="Y58" s="174">
        <f t="shared" si="6"/>
        <v>3124.7999999999997</v>
      </c>
      <c r="Z58" s="174">
        <f t="shared" si="6"/>
        <v>3255</v>
      </c>
      <c r="AA58" s="174">
        <f t="shared" si="6"/>
        <v>3385.2000000000003</v>
      </c>
      <c r="AB58" s="174">
        <f t="shared" si="6"/>
        <v>3515.4</v>
      </c>
      <c r="AC58" s="174">
        <f t="shared" si="6"/>
        <v>3645.6</v>
      </c>
      <c r="AD58" s="174">
        <f t="shared" si="6"/>
        <v>3775.7999999999997</v>
      </c>
      <c r="AE58" s="178">
        <f t="shared" si="6"/>
        <v>3906</v>
      </c>
    </row>
    <row r="59" spans="1:31" x14ac:dyDescent="0.2">
      <c r="A59" s="231">
        <v>795</v>
      </c>
      <c r="B59" s="231" t="s">
        <v>16</v>
      </c>
      <c r="C59" s="231">
        <v>1.27</v>
      </c>
      <c r="D59" s="237">
        <v>1500</v>
      </c>
      <c r="E59" s="270"/>
      <c r="F59" s="177">
        <f t="shared" si="7"/>
        <v>750</v>
      </c>
      <c r="G59" s="174">
        <f t="shared" si="7"/>
        <v>900</v>
      </c>
      <c r="H59" s="174">
        <f t="shared" si="7"/>
        <v>1050</v>
      </c>
      <c r="I59" s="174">
        <f t="shared" si="7"/>
        <v>1200</v>
      </c>
      <c r="J59" s="174">
        <f t="shared" si="7"/>
        <v>1350</v>
      </c>
      <c r="K59" s="174">
        <f t="shared" si="7"/>
        <v>1500</v>
      </c>
      <c r="L59" s="174">
        <f t="shared" si="7"/>
        <v>1650.0000000000002</v>
      </c>
      <c r="M59" s="174">
        <f t="shared" si="7"/>
        <v>1800</v>
      </c>
      <c r="N59" s="174">
        <f t="shared" si="7"/>
        <v>1950</v>
      </c>
      <c r="O59" s="174">
        <f t="shared" si="7"/>
        <v>2100</v>
      </c>
      <c r="P59" s="174">
        <f t="shared" si="7"/>
        <v>2250</v>
      </c>
      <c r="Q59" s="174">
        <f t="shared" si="7"/>
        <v>2400</v>
      </c>
      <c r="R59" s="174">
        <f t="shared" si="7"/>
        <v>2550</v>
      </c>
      <c r="S59" s="174">
        <f t="shared" si="7"/>
        <v>2700</v>
      </c>
      <c r="T59" s="174">
        <f t="shared" si="7"/>
        <v>2850</v>
      </c>
      <c r="U59" s="174">
        <f t="shared" si="7"/>
        <v>3000</v>
      </c>
      <c r="V59" s="174">
        <f t="shared" si="6"/>
        <v>3150</v>
      </c>
      <c r="W59" s="174">
        <f t="shared" si="6"/>
        <v>3300.0000000000005</v>
      </c>
      <c r="X59" s="174">
        <f t="shared" si="6"/>
        <v>3449.9999999999995</v>
      </c>
      <c r="Y59" s="174">
        <f t="shared" si="6"/>
        <v>3600</v>
      </c>
      <c r="Z59" s="174">
        <f t="shared" si="6"/>
        <v>3750</v>
      </c>
      <c r="AA59" s="174">
        <f t="shared" si="6"/>
        <v>3900</v>
      </c>
      <c r="AB59" s="174">
        <f t="shared" si="6"/>
        <v>4050.0000000000005</v>
      </c>
      <c r="AC59" s="174">
        <f t="shared" si="6"/>
        <v>4200</v>
      </c>
      <c r="AD59" s="174">
        <f t="shared" si="6"/>
        <v>4350</v>
      </c>
      <c r="AE59" s="178">
        <f t="shared" si="6"/>
        <v>4500</v>
      </c>
    </row>
    <row r="60" spans="1:31" x14ac:dyDescent="0.2">
      <c r="A60" s="231">
        <v>795</v>
      </c>
      <c r="B60" s="231" t="s">
        <v>17</v>
      </c>
      <c r="C60" s="231">
        <v>1.32</v>
      </c>
      <c r="D60" s="237">
        <v>1826</v>
      </c>
      <c r="E60" s="270"/>
      <c r="F60" s="177">
        <f t="shared" si="7"/>
        <v>913</v>
      </c>
      <c r="G60" s="174">
        <f t="shared" si="7"/>
        <v>1095.5999999999999</v>
      </c>
      <c r="H60" s="174">
        <f t="shared" si="7"/>
        <v>1278.1999999999998</v>
      </c>
      <c r="I60" s="174">
        <f t="shared" si="7"/>
        <v>1460.8000000000002</v>
      </c>
      <c r="J60" s="174">
        <f t="shared" si="7"/>
        <v>1643.4</v>
      </c>
      <c r="K60" s="174">
        <f t="shared" si="7"/>
        <v>1826</v>
      </c>
      <c r="L60" s="174">
        <f t="shared" si="7"/>
        <v>2008.6000000000001</v>
      </c>
      <c r="M60" s="174">
        <f t="shared" si="7"/>
        <v>2191.1999999999998</v>
      </c>
      <c r="N60" s="174">
        <f t="shared" si="7"/>
        <v>2373.8000000000002</v>
      </c>
      <c r="O60" s="174">
        <f t="shared" si="7"/>
        <v>2556.3999999999996</v>
      </c>
      <c r="P60" s="174">
        <f t="shared" si="7"/>
        <v>2739</v>
      </c>
      <c r="Q60" s="174">
        <f t="shared" si="7"/>
        <v>2921.6000000000004</v>
      </c>
      <c r="R60" s="174">
        <f t="shared" si="7"/>
        <v>3104.2</v>
      </c>
      <c r="S60" s="174">
        <f t="shared" si="7"/>
        <v>3286.8</v>
      </c>
      <c r="T60" s="174">
        <f t="shared" si="7"/>
        <v>3469.3999999999996</v>
      </c>
      <c r="U60" s="174">
        <f t="shared" ref="U60:AE66" si="8">(($D$6/50)^$C60*(U$11*$D60))</f>
        <v>3652</v>
      </c>
      <c r="V60" s="174">
        <f t="shared" si="8"/>
        <v>3834.6000000000004</v>
      </c>
      <c r="W60" s="174">
        <f t="shared" si="8"/>
        <v>4017.2000000000003</v>
      </c>
      <c r="X60" s="174">
        <f t="shared" si="8"/>
        <v>4199.7999999999993</v>
      </c>
      <c r="Y60" s="174">
        <f t="shared" si="8"/>
        <v>4382.3999999999996</v>
      </c>
      <c r="Z60" s="174">
        <f t="shared" si="8"/>
        <v>4565</v>
      </c>
      <c r="AA60" s="174">
        <f t="shared" si="8"/>
        <v>4747.6000000000004</v>
      </c>
      <c r="AB60" s="174">
        <f t="shared" si="8"/>
        <v>4930.2000000000007</v>
      </c>
      <c r="AC60" s="174">
        <f t="shared" si="8"/>
        <v>5112.7999999999993</v>
      </c>
      <c r="AD60" s="174">
        <f t="shared" si="8"/>
        <v>5295.4</v>
      </c>
      <c r="AE60" s="178">
        <f t="shared" si="8"/>
        <v>5478</v>
      </c>
    </row>
    <row r="61" spans="1:31" x14ac:dyDescent="0.2">
      <c r="A61" s="231">
        <v>795</v>
      </c>
      <c r="B61" s="231" t="s">
        <v>252</v>
      </c>
      <c r="C61" s="231">
        <v>1.31</v>
      </c>
      <c r="D61" s="237">
        <v>2466</v>
      </c>
      <c r="E61" s="270"/>
      <c r="F61" s="177">
        <f t="shared" ref="F61:U66" si="9">(($D$6/50)^$C61*(F$11*$D61))</f>
        <v>1233</v>
      </c>
      <c r="G61" s="174">
        <f t="shared" si="9"/>
        <v>1479.6</v>
      </c>
      <c r="H61" s="174">
        <f t="shared" si="9"/>
        <v>1726.1999999999998</v>
      </c>
      <c r="I61" s="174">
        <f t="shared" si="9"/>
        <v>1972.8000000000002</v>
      </c>
      <c r="J61" s="174">
        <f t="shared" si="9"/>
        <v>2219.4</v>
      </c>
      <c r="K61" s="174">
        <f t="shared" si="9"/>
        <v>2466</v>
      </c>
      <c r="L61" s="174">
        <f t="shared" si="9"/>
        <v>2712.6000000000004</v>
      </c>
      <c r="M61" s="174">
        <f t="shared" si="9"/>
        <v>2959.2</v>
      </c>
      <c r="N61" s="174">
        <f t="shared" si="9"/>
        <v>3205.8</v>
      </c>
      <c r="O61" s="174">
        <f t="shared" si="9"/>
        <v>3452.3999999999996</v>
      </c>
      <c r="P61" s="174">
        <f t="shared" si="9"/>
        <v>3699</v>
      </c>
      <c r="Q61" s="174">
        <f t="shared" si="9"/>
        <v>3945.6000000000004</v>
      </c>
      <c r="R61" s="174">
        <f t="shared" si="9"/>
        <v>4192.2</v>
      </c>
      <c r="S61" s="174">
        <f t="shared" si="9"/>
        <v>4438.8</v>
      </c>
      <c r="T61" s="174">
        <f t="shared" si="9"/>
        <v>4685.3999999999996</v>
      </c>
      <c r="U61" s="174">
        <f t="shared" si="9"/>
        <v>4932</v>
      </c>
      <c r="V61" s="174">
        <f t="shared" si="8"/>
        <v>5178.6000000000004</v>
      </c>
      <c r="W61" s="174">
        <f t="shared" si="8"/>
        <v>5425.2000000000007</v>
      </c>
      <c r="X61" s="174">
        <f t="shared" si="8"/>
        <v>5671.7999999999993</v>
      </c>
      <c r="Y61" s="174">
        <f t="shared" si="8"/>
        <v>5918.4</v>
      </c>
      <c r="Z61" s="174">
        <f t="shared" si="8"/>
        <v>6165</v>
      </c>
      <c r="AA61" s="174">
        <f t="shared" si="8"/>
        <v>6411.6</v>
      </c>
      <c r="AB61" s="174">
        <f t="shared" si="8"/>
        <v>6658.2000000000007</v>
      </c>
      <c r="AC61" s="174">
        <f t="shared" si="8"/>
        <v>6904.7999999999993</v>
      </c>
      <c r="AD61" s="174">
        <f t="shared" si="8"/>
        <v>7151.4</v>
      </c>
      <c r="AE61" s="178">
        <f t="shared" si="8"/>
        <v>7398</v>
      </c>
    </row>
    <row r="62" spans="1:31" x14ac:dyDescent="0.2">
      <c r="A62" s="231">
        <v>868</v>
      </c>
      <c r="B62" s="231" t="s">
        <v>14</v>
      </c>
      <c r="C62" s="231">
        <v>1.24</v>
      </c>
      <c r="D62" s="237">
        <v>917</v>
      </c>
      <c r="E62" s="270"/>
      <c r="F62" s="177">
        <f t="shared" si="9"/>
        <v>458.5</v>
      </c>
      <c r="G62" s="174">
        <f t="shared" si="9"/>
        <v>550.19999999999993</v>
      </c>
      <c r="H62" s="174">
        <f t="shared" si="9"/>
        <v>641.9</v>
      </c>
      <c r="I62" s="174">
        <f t="shared" si="9"/>
        <v>733.6</v>
      </c>
      <c r="J62" s="174">
        <f t="shared" si="9"/>
        <v>825.30000000000007</v>
      </c>
      <c r="K62" s="174">
        <f t="shared" si="9"/>
        <v>917</v>
      </c>
      <c r="L62" s="174">
        <f t="shared" si="9"/>
        <v>1008.7</v>
      </c>
      <c r="M62" s="174">
        <f t="shared" si="9"/>
        <v>1100.3999999999999</v>
      </c>
      <c r="N62" s="174">
        <f t="shared" si="9"/>
        <v>1192.1000000000001</v>
      </c>
      <c r="O62" s="174">
        <f t="shared" si="9"/>
        <v>1283.8</v>
      </c>
      <c r="P62" s="174">
        <f t="shared" si="9"/>
        <v>1375.5</v>
      </c>
      <c r="Q62" s="174">
        <f t="shared" si="9"/>
        <v>1467.2</v>
      </c>
      <c r="R62" s="174">
        <f t="shared" si="9"/>
        <v>1558.8999999999999</v>
      </c>
      <c r="S62" s="174">
        <f t="shared" si="9"/>
        <v>1650.6000000000001</v>
      </c>
      <c r="T62" s="174">
        <f t="shared" si="9"/>
        <v>1742.3</v>
      </c>
      <c r="U62" s="174">
        <f t="shared" si="9"/>
        <v>1834</v>
      </c>
      <c r="V62" s="174">
        <f t="shared" si="8"/>
        <v>1925.7</v>
      </c>
      <c r="W62" s="174">
        <f t="shared" si="8"/>
        <v>2017.4</v>
      </c>
      <c r="X62" s="174">
        <f t="shared" si="8"/>
        <v>2109.1</v>
      </c>
      <c r="Y62" s="174">
        <f t="shared" si="8"/>
        <v>2200.7999999999997</v>
      </c>
      <c r="Z62" s="174">
        <f t="shared" si="8"/>
        <v>2292.5</v>
      </c>
      <c r="AA62" s="174">
        <f t="shared" si="8"/>
        <v>2384.2000000000003</v>
      </c>
      <c r="AB62" s="174">
        <f t="shared" si="8"/>
        <v>2475.9</v>
      </c>
      <c r="AC62" s="174">
        <f t="shared" si="8"/>
        <v>2567.6</v>
      </c>
      <c r="AD62" s="174">
        <f t="shared" si="8"/>
        <v>2659.2999999999997</v>
      </c>
      <c r="AE62" s="178">
        <f t="shared" si="8"/>
        <v>2751</v>
      </c>
    </row>
    <row r="63" spans="1:31" x14ac:dyDescent="0.2">
      <c r="A63" s="231">
        <v>868</v>
      </c>
      <c r="B63" s="231" t="s">
        <v>15</v>
      </c>
      <c r="C63" s="231">
        <v>1.27</v>
      </c>
      <c r="D63" s="237">
        <v>1396</v>
      </c>
      <c r="E63" s="270"/>
      <c r="F63" s="177">
        <f t="shared" si="9"/>
        <v>698</v>
      </c>
      <c r="G63" s="174">
        <f t="shared" si="9"/>
        <v>837.6</v>
      </c>
      <c r="H63" s="174">
        <f t="shared" si="9"/>
        <v>977.19999999999993</v>
      </c>
      <c r="I63" s="174">
        <f t="shared" si="9"/>
        <v>1116.8</v>
      </c>
      <c r="J63" s="174">
        <f t="shared" si="9"/>
        <v>1256.4000000000001</v>
      </c>
      <c r="K63" s="174">
        <f t="shared" si="9"/>
        <v>1396</v>
      </c>
      <c r="L63" s="174">
        <f t="shared" si="9"/>
        <v>1535.6000000000001</v>
      </c>
      <c r="M63" s="174">
        <f t="shared" si="9"/>
        <v>1675.2</v>
      </c>
      <c r="N63" s="174">
        <f t="shared" si="9"/>
        <v>1814.8</v>
      </c>
      <c r="O63" s="174">
        <f t="shared" si="9"/>
        <v>1954.3999999999999</v>
      </c>
      <c r="P63" s="174">
        <f t="shared" si="9"/>
        <v>2094</v>
      </c>
      <c r="Q63" s="174">
        <f t="shared" si="9"/>
        <v>2233.6</v>
      </c>
      <c r="R63" s="174">
        <f t="shared" si="9"/>
        <v>2373.1999999999998</v>
      </c>
      <c r="S63" s="174">
        <f t="shared" si="9"/>
        <v>2512.8000000000002</v>
      </c>
      <c r="T63" s="174">
        <f t="shared" si="9"/>
        <v>2652.4</v>
      </c>
      <c r="U63" s="174">
        <f t="shared" si="9"/>
        <v>2792</v>
      </c>
      <c r="V63" s="174">
        <f t="shared" si="8"/>
        <v>2931.6</v>
      </c>
      <c r="W63" s="174">
        <f t="shared" si="8"/>
        <v>3071.2000000000003</v>
      </c>
      <c r="X63" s="174">
        <f t="shared" si="8"/>
        <v>3210.7999999999997</v>
      </c>
      <c r="Y63" s="174">
        <f t="shared" si="8"/>
        <v>3350.4</v>
      </c>
      <c r="Z63" s="174">
        <f t="shared" si="8"/>
        <v>3490</v>
      </c>
      <c r="AA63" s="174">
        <f t="shared" si="8"/>
        <v>3629.6</v>
      </c>
      <c r="AB63" s="174">
        <f t="shared" si="8"/>
        <v>3769.2000000000003</v>
      </c>
      <c r="AC63" s="174">
        <f t="shared" si="8"/>
        <v>3908.7999999999997</v>
      </c>
      <c r="AD63" s="174">
        <f t="shared" si="8"/>
        <v>4048.4</v>
      </c>
      <c r="AE63" s="178">
        <f t="shared" si="8"/>
        <v>4188</v>
      </c>
    </row>
    <row r="64" spans="1:31" x14ac:dyDescent="0.2">
      <c r="A64" s="231">
        <v>868</v>
      </c>
      <c r="B64" s="231" t="s">
        <v>16</v>
      </c>
      <c r="C64" s="231">
        <v>1.28</v>
      </c>
      <c r="D64" s="237">
        <v>1646</v>
      </c>
      <c r="E64" s="270"/>
      <c r="F64" s="177">
        <f t="shared" si="9"/>
        <v>823</v>
      </c>
      <c r="G64" s="174">
        <f t="shared" si="9"/>
        <v>987.59999999999991</v>
      </c>
      <c r="H64" s="174">
        <f t="shared" si="9"/>
        <v>1152.1999999999998</v>
      </c>
      <c r="I64" s="174">
        <f t="shared" si="9"/>
        <v>1316.8000000000002</v>
      </c>
      <c r="J64" s="174">
        <f t="shared" si="9"/>
        <v>1481.4</v>
      </c>
      <c r="K64" s="174">
        <f t="shared" si="9"/>
        <v>1646</v>
      </c>
      <c r="L64" s="174">
        <f t="shared" si="9"/>
        <v>1810.6000000000001</v>
      </c>
      <c r="M64" s="174">
        <f t="shared" si="9"/>
        <v>1975.1999999999998</v>
      </c>
      <c r="N64" s="174">
        <f t="shared" si="9"/>
        <v>2139.8000000000002</v>
      </c>
      <c r="O64" s="174">
        <f t="shared" si="9"/>
        <v>2304.3999999999996</v>
      </c>
      <c r="P64" s="174">
        <f t="shared" si="9"/>
        <v>2469</v>
      </c>
      <c r="Q64" s="174">
        <f t="shared" si="9"/>
        <v>2633.6000000000004</v>
      </c>
      <c r="R64" s="174">
        <f t="shared" si="9"/>
        <v>2798.2</v>
      </c>
      <c r="S64" s="174">
        <f t="shared" si="9"/>
        <v>2962.8</v>
      </c>
      <c r="T64" s="174">
        <f t="shared" si="9"/>
        <v>3127.3999999999996</v>
      </c>
      <c r="U64" s="174">
        <f t="shared" si="9"/>
        <v>3292</v>
      </c>
      <c r="V64" s="174">
        <f t="shared" si="8"/>
        <v>3456.6000000000004</v>
      </c>
      <c r="W64" s="174">
        <f t="shared" si="8"/>
        <v>3621.2000000000003</v>
      </c>
      <c r="X64" s="174">
        <f t="shared" si="8"/>
        <v>3785.7999999999997</v>
      </c>
      <c r="Y64" s="174">
        <f t="shared" si="8"/>
        <v>3950.3999999999996</v>
      </c>
      <c r="Z64" s="174">
        <f t="shared" si="8"/>
        <v>4115</v>
      </c>
      <c r="AA64" s="174">
        <f t="shared" si="8"/>
        <v>4279.6000000000004</v>
      </c>
      <c r="AB64" s="174">
        <f t="shared" si="8"/>
        <v>4444.2000000000007</v>
      </c>
      <c r="AC64" s="174">
        <f t="shared" si="8"/>
        <v>4608.7999999999993</v>
      </c>
      <c r="AD64" s="174">
        <f t="shared" si="8"/>
        <v>4773.3999999999996</v>
      </c>
      <c r="AE64" s="178">
        <f t="shared" si="8"/>
        <v>4938</v>
      </c>
    </row>
    <row r="65" spans="1:31" x14ac:dyDescent="0.2">
      <c r="A65" s="231">
        <v>868</v>
      </c>
      <c r="B65" s="231" t="s">
        <v>17</v>
      </c>
      <c r="C65" s="231">
        <v>1.33</v>
      </c>
      <c r="D65" s="237">
        <v>1955</v>
      </c>
      <c r="E65" s="270"/>
      <c r="F65" s="177">
        <f t="shared" si="9"/>
        <v>977.5</v>
      </c>
      <c r="G65" s="174">
        <f t="shared" si="9"/>
        <v>1173</v>
      </c>
      <c r="H65" s="174">
        <f t="shared" si="9"/>
        <v>1368.5</v>
      </c>
      <c r="I65" s="174">
        <f t="shared" si="9"/>
        <v>1564</v>
      </c>
      <c r="J65" s="174">
        <f t="shared" si="9"/>
        <v>1759.5</v>
      </c>
      <c r="K65" s="174">
        <f t="shared" si="9"/>
        <v>1955</v>
      </c>
      <c r="L65" s="174">
        <f t="shared" si="9"/>
        <v>2150.5</v>
      </c>
      <c r="M65" s="174">
        <f t="shared" si="9"/>
        <v>2346</v>
      </c>
      <c r="N65" s="174">
        <f t="shared" si="9"/>
        <v>2541.5</v>
      </c>
      <c r="O65" s="174">
        <f t="shared" si="9"/>
        <v>2737</v>
      </c>
      <c r="P65" s="174">
        <f t="shared" si="9"/>
        <v>2932.5</v>
      </c>
      <c r="Q65" s="174">
        <f t="shared" si="9"/>
        <v>3128</v>
      </c>
      <c r="R65" s="174">
        <f t="shared" si="9"/>
        <v>3323.5</v>
      </c>
      <c r="S65" s="174">
        <f t="shared" si="9"/>
        <v>3519</v>
      </c>
      <c r="T65" s="174">
        <f t="shared" si="9"/>
        <v>3714.5</v>
      </c>
      <c r="U65" s="174">
        <f t="shared" si="9"/>
        <v>3910</v>
      </c>
      <c r="V65" s="174">
        <f t="shared" si="8"/>
        <v>4105.5</v>
      </c>
      <c r="W65" s="174">
        <f t="shared" si="8"/>
        <v>4301</v>
      </c>
      <c r="X65" s="174">
        <f t="shared" si="8"/>
        <v>4496.5</v>
      </c>
      <c r="Y65" s="174">
        <f t="shared" si="8"/>
        <v>4692</v>
      </c>
      <c r="Z65" s="174">
        <f t="shared" si="8"/>
        <v>4887.5</v>
      </c>
      <c r="AA65" s="174">
        <f t="shared" si="8"/>
        <v>5083</v>
      </c>
      <c r="AB65" s="174">
        <f t="shared" si="8"/>
        <v>5278.5</v>
      </c>
      <c r="AC65" s="174">
        <f t="shared" si="8"/>
        <v>5474</v>
      </c>
      <c r="AD65" s="174">
        <f t="shared" si="8"/>
        <v>5669.5</v>
      </c>
      <c r="AE65" s="178">
        <f t="shared" si="8"/>
        <v>5865</v>
      </c>
    </row>
    <row r="66" spans="1:31" ht="15" thickBot="1" x14ac:dyDescent="0.25">
      <c r="A66" s="245">
        <v>868</v>
      </c>
      <c r="B66" s="245" t="s">
        <v>252</v>
      </c>
      <c r="C66" s="245">
        <v>1.31</v>
      </c>
      <c r="D66" s="248">
        <v>2634</v>
      </c>
      <c r="E66" s="274"/>
      <c r="F66" s="179">
        <f t="shared" si="9"/>
        <v>1317</v>
      </c>
      <c r="G66" s="180">
        <f t="shared" si="9"/>
        <v>1580.3999999999999</v>
      </c>
      <c r="H66" s="180">
        <f t="shared" si="9"/>
        <v>1843.8</v>
      </c>
      <c r="I66" s="180">
        <f t="shared" si="9"/>
        <v>2107.2000000000003</v>
      </c>
      <c r="J66" s="180">
        <f t="shared" si="9"/>
        <v>2370.6</v>
      </c>
      <c r="K66" s="180">
        <f t="shared" si="9"/>
        <v>2634</v>
      </c>
      <c r="L66" s="180">
        <f t="shared" si="9"/>
        <v>2897.4</v>
      </c>
      <c r="M66" s="180">
        <f t="shared" si="9"/>
        <v>3160.7999999999997</v>
      </c>
      <c r="N66" s="180">
        <f t="shared" si="9"/>
        <v>3424.2000000000003</v>
      </c>
      <c r="O66" s="180">
        <f t="shared" si="9"/>
        <v>3687.6</v>
      </c>
      <c r="P66" s="180">
        <f t="shared" si="9"/>
        <v>3951</v>
      </c>
      <c r="Q66" s="180">
        <f t="shared" si="9"/>
        <v>4214.4000000000005</v>
      </c>
      <c r="R66" s="180">
        <f t="shared" si="9"/>
        <v>4477.8</v>
      </c>
      <c r="S66" s="180">
        <f t="shared" si="9"/>
        <v>4741.2</v>
      </c>
      <c r="T66" s="180">
        <f t="shared" si="9"/>
        <v>5004.5999999999995</v>
      </c>
      <c r="U66" s="180">
        <f t="shared" si="9"/>
        <v>5268</v>
      </c>
      <c r="V66" s="180">
        <f t="shared" si="8"/>
        <v>5531.4000000000005</v>
      </c>
      <c r="W66" s="180">
        <f t="shared" si="8"/>
        <v>5794.8</v>
      </c>
      <c r="X66" s="180">
        <f t="shared" si="8"/>
        <v>6058.2</v>
      </c>
      <c r="Y66" s="180">
        <f t="shared" si="8"/>
        <v>6321.5999999999995</v>
      </c>
      <c r="Z66" s="180">
        <f t="shared" si="8"/>
        <v>6585</v>
      </c>
      <c r="AA66" s="180">
        <f t="shared" si="8"/>
        <v>6848.4000000000005</v>
      </c>
      <c r="AB66" s="180">
        <f t="shared" si="8"/>
        <v>7111.8</v>
      </c>
      <c r="AC66" s="180">
        <f t="shared" si="8"/>
        <v>7375.2</v>
      </c>
      <c r="AD66" s="180">
        <f t="shared" si="8"/>
        <v>7638.5999999999995</v>
      </c>
      <c r="AE66" s="240">
        <f t="shared" si="8"/>
        <v>7902</v>
      </c>
    </row>
  </sheetData>
  <sheetProtection algorithmName="SHA-512" hashValue="awFh6coQmDbaDPg4OIghsiQTKdN7noFXrmLV3Fz4/rgDTiZlrwBiSQWsJUa64uuPssfn/GWmU9xBGxx67TOqpg==" saltValue="fuIrES0O22gBfZhMyt82LA==" spinCount="100000" sheet="1" objects="1" scenarios="1"/>
  <conditionalFormatting sqref="F12:AE66">
    <cfRule type="cellIs" dxfId="66" priority="1" operator="greaterThanOrEqual">
      <formula>$D$8</formula>
    </cfRule>
  </conditionalFormatting>
  <dataValidations disablePrompts="1" count="2">
    <dataValidation type="custom" allowBlank="1" showInputMessage="1" showErrorMessage="1" errorTitle="Return Cannot Exceed Flow" error="Return Temp can not be higher than Flow Temp" sqref="D4" xr:uid="{C957D10D-1309-4594-9184-51740D541565}">
      <formula1>D4&lt;D3</formula1>
    </dataValidation>
    <dataValidation type="custom" allowBlank="1" showInputMessage="1" showErrorMessage="1" errorTitle="Error" error="Flow Temp Too High" sqref="D3" xr:uid="{A56D8020-9C83-47D4-90E9-BDE87159EEBA}">
      <formula1>D3&lt;100.1</formula1>
    </dataValidation>
  </dataValidations>
  <hyperlinks>
    <hyperlink ref="T4" r:id="rId1" xr:uid="{D3798DCB-5F2B-4F2B-A025-66E471734218}"/>
    <hyperlink ref="T5" r:id="rId2" xr:uid="{E1CEB7BC-A8FF-42CB-A3F1-07519BADDA69}"/>
    <hyperlink ref="X3:Z3" location="Home!A1" display="Home" xr:uid="{A6D0E589-DA6D-48A3-9EF5-0DEE4463336C}"/>
    <hyperlink ref="X5:Z5" location="Valves!Print_Area" display="Valves" xr:uid="{98151370-A816-479D-9BF7-95B45F6FC3C0}"/>
    <hyperlink ref="X4:Z4" r:id="rId3" display="Product Webpage" xr:uid="{427AEDBF-6BEA-4EE7-9D33-7CB93536286C}"/>
  </hyperlinks>
  <pageMargins left="0.7" right="0.7" top="0.75" bottom="0.75" header="0.3" footer="0.3"/>
  <pageSetup paperSize="9" scale="50" orientation="landscape"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9ED2C-372E-4106-AC66-1474F4376F5A}">
  <sheetPr codeName="Sheet16"/>
  <dimension ref="A1:X42"/>
  <sheetViews>
    <sheetView showGridLines="0" zoomScale="85" zoomScaleNormal="85" workbookViewId="0">
      <pane xSplit="4" ySplit="10" topLeftCell="E11" activePane="bottomRight" state="frozen"/>
      <selection activeCell="D3" sqref="D3"/>
      <selection pane="topRight" activeCell="D3" sqref="D3"/>
      <selection pane="bottomLeft" activeCell="D3" sqref="D3"/>
      <selection pane="bottomRight" activeCell="P3" sqref="P3"/>
    </sheetView>
  </sheetViews>
  <sheetFormatPr defaultRowHeight="14.25" x14ac:dyDescent="0.2"/>
  <cols>
    <col min="1" max="1" width="9.140625" style="168"/>
    <col min="2" max="2" width="9.85546875" style="168" customWidth="1"/>
    <col min="3" max="3" width="11" style="168" customWidth="1"/>
    <col min="4" max="4" width="13.140625" style="168" customWidth="1"/>
    <col min="5" max="6" width="7.28515625" style="192" customWidth="1"/>
    <col min="7" max="7" width="8.140625" style="192" customWidth="1"/>
    <col min="8" max="14" width="7.28515625" style="192" customWidth="1"/>
    <col min="15" max="16384" width="9.140625" style="168"/>
  </cols>
  <sheetData>
    <row r="1" spans="1:24" ht="46.5" customHeight="1" thickBot="1" x14ac:dyDescent="0.25">
      <c r="A1" s="265" t="s">
        <v>282</v>
      </c>
    </row>
    <row r="2" spans="1:24" ht="35.25" thickBot="1" x14ac:dyDescent="0.5">
      <c r="A2" s="266"/>
      <c r="F2" s="590"/>
      <c r="G2" s="655" t="s">
        <v>244</v>
      </c>
      <c r="T2"/>
    </row>
    <row r="3" spans="1:24" ht="15" thickBot="1" x14ac:dyDescent="0.25">
      <c r="A3" s="259" t="s">
        <v>2</v>
      </c>
      <c r="B3" s="260"/>
      <c r="C3" s="261"/>
      <c r="D3" s="81">
        <v>80</v>
      </c>
      <c r="E3" s="264"/>
      <c r="F3" s="654" t="s">
        <v>21</v>
      </c>
      <c r="G3" s="613">
        <v>68</v>
      </c>
      <c r="I3" s="257" t="s">
        <v>26</v>
      </c>
      <c r="J3" s="258"/>
      <c r="K3" s="510" t="s">
        <v>27</v>
      </c>
      <c r="L3" s="511"/>
      <c r="M3" s="511"/>
      <c r="N3" s="512"/>
      <c r="O3" s="267" t="s">
        <v>172</v>
      </c>
      <c r="P3" s="523"/>
    </row>
    <row r="4" spans="1:24" ht="15" thickBot="1" x14ac:dyDescent="0.25">
      <c r="A4" s="259" t="s">
        <v>3</v>
      </c>
      <c r="B4" s="260"/>
      <c r="C4" s="261"/>
      <c r="D4" s="81">
        <v>60</v>
      </c>
      <c r="F4" s="654" t="s">
        <v>283</v>
      </c>
      <c r="G4" s="614">
        <v>68</v>
      </c>
      <c r="I4" s="262" t="s">
        <v>32</v>
      </c>
      <c r="J4" s="263"/>
      <c r="K4" s="504" t="s">
        <v>28</v>
      </c>
      <c r="L4" s="505"/>
      <c r="M4" s="505"/>
      <c r="N4" s="506"/>
      <c r="O4" s="267" t="s">
        <v>171</v>
      </c>
      <c r="P4" s="523"/>
    </row>
    <row r="5" spans="1:24" ht="15" thickBot="1" x14ac:dyDescent="0.25">
      <c r="A5" s="259" t="s">
        <v>4</v>
      </c>
      <c r="B5" s="260"/>
      <c r="C5" s="261"/>
      <c r="D5" s="81">
        <v>20</v>
      </c>
      <c r="F5" s="654" t="s">
        <v>22</v>
      </c>
      <c r="G5" s="614">
        <v>93</v>
      </c>
      <c r="I5" s="257" t="s">
        <v>29</v>
      </c>
      <c r="J5" s="258"/>
      <c r="K5" s="507" t="s">
        <v>30</v>
      </c>
      <c r="L5" s="508"/>
      <c r="M5" s="508"/>
      <c r="N5" s="509"/>
      <c r="O5" s="267" t="s">
        <v>209</v>
      </c>
      <c r="P5" s="523"/>
    </row>
    <row r="6" spans="1:24" ht="15" thickBot="1" x14ac:dyDescent="0.25">
      <c r="A6" s="256"/>
      <c r="B6" s="254"/>
      <c r="C6" s="255" t="s">
        <v>33</v>
      </c>
      <c r="D6" s="187">
        <f>((D3+D4)/2)-D5</f>
        <v>50</v>
      </c>
      <c r="F6" s="654" t="s">
        <v>284</v>
      </c>
      <c r="G6" s="619">
        <v>93</v>
      </c>
    </row>
    <row r="7" spans="1:24" ht="15" thickBot="1" x14ac:dyDescent="0.25">
      <c r="A7" s="189"/>
      <c r="B7" s="190"/>
      <c r="C7" s="189"/>
      <c r="D7" s="191"/>
    </row>
    <row r="8" spans="1:24" ht="15" thickBot="1" x14ac:dyDescent="0.25">
      <c r="A8" s="253" t="s">
        <v>25</v>
      </c>
      <c r="B8" s="254"/>
      <c r="C8" s="255"/>
      <c r="D8" s="81">
        <v>1000</v>
      </c>
    </row>
    <row r="9" spans="1:24" ht="15" thickBot="1" x14ac:dyDescent="0.25">
      <c r="A9" s="189"/>
      <c r="B9" s="190"/>
      <c r="C9" s="189"/>
      <c r="D9" s="191"/>
    </row>
    <row r="10" spans="1:24" ht="29.25" thickBot="1" x14ac:dyDescent="0.25">
      <c r="A10" s="659" t="s">
        <v>19</v>
      </c>
      <c r="B10" s="659" t="s">
        <v>13</v>
      </c>
      <c r="C10" s="206" t="s">
        <v>18</v>
      </c>
      <c r="D10" s="277" t="s">
        <v>6</v>
      </c>
      <c r="E10" s="656">
        <v>142</v>
      </c>
      <c r="F10" s="657">
        <v>214</v>
      </c>
      <c r="G10" s="657">
        <v>286</v>
      </c>
      <c r="H10" s="657">
        <v>358</v>
      </c>
      <c r="I10" s="657">
        <v>430</v>
      </c>
      <c r="J10" s="657">
        <v>502</v>
      </c>
      <c r="K10" s="657">
        <v>574</v>
      </c>
      <c r="L10" s="657">
        <v>646</v>
      </c>
      <c r="M10" s="657">
        <v>718</v>
      </c>
      <c r="N10" s="657">
        <v>790</v>
      </c>
      <c r="O10" s="657">
        <v>862</v>
      </c>
      <c r="P10" s="657">
        <v>934</v>
      </c>
      <c r="Q10" s="657">
        <v>1006</v>
      </c>
      <c r="R10" s="657">
        <v>1078</v>
      </c>
      <c r="S10" s="657">
        <v>1150</v>
      </c>
      <c r="T10" s="657">
        <v>1222</v>
      </c>
      <c r="U10" s="657">
        <v>1294</v>
      </c>
      <c r="V10" s="657">
        <v>1366</v>
      </c>
      <c r="W10" s="657">
        <v>1438</v>
      </c>
      <c r="X10" s="658">
        <v>1510</v>
      </c>
    </row>
    <row r="11" spans="1:24" x14ac:dyDescent="0.2">
      <c r="A11" s="216">
        <v>1000</v>
      </c>
      <c r="B11" s="216" t="s">
        <v>21</v>
      </c>
      <c r="C11" s="205">
        <v>1.36</v>
      </c>
      <c r="D11" s="270"/>
      <c r="E11" s="169">
        <f>(($D$6/50)^$C11)*Outputs!E328</f>
        <v>152</v>
      </c>
      <c r="F11" s="171">
        <f>(($D$6/50)^$C11)*Outputs!F328</f>
        <v>229</v>
      </c>
      <c r="G11" s="171">
        <f>(($D$6/50)^$C11)*Outputs!G328</f>
        <v>306</v>
      </c>
      <c r="H11" s="171">
        <f>(($D$6/50)^$C11)*Outputs!H328</f>
        <v>383</v>
      </c>
      <c r="I11" s="171">
        <f>(($D$6/50)^$C11)*Outputs!I328</f>
        <v>460</v>
      </c>
      <c r="J11" s="171">
        <f>(($D$6/50)^$C11)*Outputs!J328</f>
        <v>537</v>
      </c>
      <c r="K11" s="171">
        <f>(($D$6/50)^$C11)*Outputs!K328</f>
        <v>614</v>
      </c>
      <c r="L11" s="171">
        <f>(($D$6/50)^$C11)*Outputs!L328</f>
        <v>691</v>
      </c>
      <c r="M11" s="171">
        <f>(($D$6/50)^$C11)*Outputs!M328</f>
        <v>768</v>
      </c>
      <c r="N11" s="171">
        <f>(($D$6/50)^$C11)*Outputs!N328</f>
        <v>845</v>
      </c>
      <c r="O11" s="171">
        <f>(($D$6/50)^$C11)*Outputs!O328</f>
        <v>921</v>
      </c>
      <c r="P11" s="171">
        <f>(($D$6/50)^$C11)*Outputs!P328</f>
        <v>998</v>
      </c>
      <c r="Q11" s="171">
        <f>(($D$6/50)^$C11)*Outputs!Q328</f>
        <v>1075</v>
      </c>
      <c r="R11" s="171">
        <f>(($D$6/50)^$C11)*Outputs!R328</f>
        <v>1152</v>
      </c>
      <c r="S11" s="171">
        <f>(($D$6/50)^$C11)*Outputs!S328</f>
        <v>1229</v>
      </c>
      <c r="T11" s="171">
        <f>(($D$6/50)^$C11)*Outputs!T328</f>
        <v>1306</v>
      </c>
      <c r="U11" s="171">
        <f>(($D$6/50)^$C11)*Outputs!U328</f>
        <v>1383</v>
      </c>
      <c r="V11" s="171">
        <f>(($D$6/50)^$C11)*Outputs!V328</f>
        <v>1460</v>
      </c>
      <c r="W11" s="171">
        <f>(($D$6/50)^$C11)*Outputs!W328</f>
        <v>1537</v>
      </c>
      <c r="X11" s="172">
        <f>(($D$6/50)^$C11)*Outputs!X328</f>
        <v>1614</v>
      </c>
    </row>
    <row r="12" spans="1:24" x14ac:dyDescent="0.2">
      <c r="A12" s="231">
        <v>1200</v>
      </c>
      <c r="B12" s="231" t="s">
        <v>21</v>
      </c>
      <c r="C12" s="290">
        <v>1.4</v>
      </c>
      <c r="D12" s="270"/>
      <c r="E12" s="177">
        <f>(($D$6/50)^$C12)*Outputs!E329</f>
        <v>182</v>
      </c>
      <c r="F12" s="174">
        <f>(($D$6/50)^$C12)*Outputs!F329</f>
        <v>275</v>
      </c>
      <c r="G12" s="174">
        <f>(($D$6/50)^$C12)*Outputs!G329</f>
        <v>367</v>
      </c>
      <c r="H12" s="174">
        <f>(($D$6/50)^$C12)*Outputs!H329</f>
        <v>460</v>
      </c>
      <c r="I12" s="174">
        <f>(($D$6/50)^$C12)*Outputs!I329</f>
        <v>552</v>
      </c>
      <c r="J12" s="174">
        <f>(($D$6/50)^$C12)*Outputs!J329</f>
        <v>645</v>
      </c>
      <c r="K12" s="174">
        <f>(($D$6/50)^$C12)*Outputs!K329</f>
        <v>737</v>
      </c>
      <c r="L12" s="174">
        <f>(($D$6/50)^$C12)*Outputs!L329</f>
        <v>829</v>
      </c>
      <c r="M12" s="174">
        <f>(($D$6/50)^$C12)*Outputs!M329</f>
        <v>922</v>
      </c>
      <c r="N12" s="174">
        <f>(($D$6/50)^$C12)*Outputs!N329</f>
        <v>1014</v>
      </c>
      <c r="O12" s="174">
        <f>(($D$6/50)^$C12)*Outputs!O329</f>
        <v>1107</v>
      </c>
      <c r="P12" s="174">
        <f>(($D$6/50)^$C12)*Outputs!P329</f>
        <v>1199</v>
      </c>
      <c r="Q12" s="174">
        <f>(($D$6/50)^$C12)*Outputs!Q329</f>
        <v>1292</v>
      </c>
      <c r="R12" s="174">
        <f>(($D$6/50)^$C12)*Outputs!R329</f>
        <v>1384</v>
      </c>
      <c r="S12" s="174">
        <f>(($D$6/50)^$C12)*Outputs!S329</f>
        <v>1477</v>
      </c>
      <c r="T12" s="174">
        <f>(($D$6/50)^$C12)*Outputs!T329</f>
        <v>1569</v>
      </c>
      <c r="U12" s="174">
        <f>(($D$6/50)^$C12)*Outputs!U329</f>
        <v>1661</v>
      </c>
      <c r="V12" s="174">
        <f>(($D$6/50)^$C12)*Outputs!V329</f>
        <v>1754</v>
      </c>
      <c r="W12" s="174">
        <f>(($D$6/50)^$C12)*Outputs!W329</f>
        <v>1846</v>
      </c>
      <c r="X12" s="178">
        <f>(($D$6/50)^$C12)*Outputs!X329</f>
        <v>1939</v>
      </c>
    </row>
    <row r="13" spans="1:24" x14ac:dyDescent="0.2">
      <c r="A13" s="231">
        <v>1400</v>
      </c>
      <c r="B13" s="231" t="s">
        <v>21</v>
      </c>
      <c r="C13" s="290">
        <v>1.4</v>
      </c>
      <c r="D13" s="270"/>
      <c r="E13" s="177">
        <f>(($D$6/50)^$C13)*Outputs!E330</f>
        <v>214</v>
      </c>
      <c r="F13" s="174">
        <f>(($D$6/50)^$C13)*Outputs!F330</f>
        <v>322</v>
      </c>
      <c r="G13" s="174">
        <f>(($D$6/50)^$C13)*Outputs!G330</f>
        <v>431</v>
      </c>
      <c r="H13" s="174">
        <f>(($D$6/50)^$C13)*Outputs!H330</f>
        <v>539</v>
      </c>
      <c r="I13" s="174">
        <f>(($D$6/50)^$C13)*Outputs!I330</f>
        <v>648</v>
      </c>
      <c r="J13" s="174">
        <f>(($D$6/50)^$C13)*Outputs!J330</f>
        <v>756</v>
      </c>
      <c r="K13" s="174">
        <f>(($D$6/50)^$C13)*Outputs!K330</f>
        <v>864</v>
      </c>
      <c r="L13" s="174">
        <f>(($D$6/50)^$C13)*Outputs!L330</f>
        <v>973</v>
      </c>
      <c r="M13" s="174">
        <f>(($D$6/50)^$C13)*Outputs!M330</f>
        <v>1081</v>
      </c>
      <c r="N13" s="174">
        <f>(($D$6/50)^$C13)*Outputs!N330</f>
        <v>1190</v>
      </c>
      <c r="O13" s="174">
        <f>(($D$6/50)^$C13)*Outputs!O330</f>
        <v>1298</v>
      </c>
      <c r="P13" s="174">
        <f>(($D$6/50)^$C13)*Outputs!P330</f>
        <v>1407</v>
      </c>
      <c r="Q13" s="174">
        <f>(($D$6/50)^$C13)*Outputs!Q330</f>
        <v>1515</v>
      </c>
      <c r="R13" s="174">
        <f>(($D$6/50)^$C13)*Outputs!R330</f>
        <v>1623</v>
      </c>
      <c r="S13" s="174">
        <f>(($D$6/50)^$C13)*Outputs!S330</f>
        <v>1732</v>
      </c>
      <c r="T13" s="174">
        <f>(($D$6/50)^$C13)*Outputs!T330</f>
        <v>1840</v>
      </c>
      <c r="U13" s="174">
        <f>(($D$6/50)^$C13)*Outputs!U330</f>
        <v>1949</v>
      </c>
      <c r="V13" s="174">
        <f>(($D$6/50)^$C13)*Outputs!V330</f>
        <v>2057</v>
      </c>
      <c r="W13" s="174">
        <f>(($D$6/50)^$C13)*Outputs!W330</f>
        <v>2166</v>
      </c>
      <c r="X13" s="178">
        <f>(($D$6/50)^$C13)*Outputs!X330</f>
        <v>2274</v>
      </c>
    </row>
    <row r="14" spans="1:24" x14ac:dyDescent="0.2">
      <c r="A14" s="231">
        <v>1600</v>
      </c>
      <c r="B14" s="231" t="s">
        <v>21</v>
      </c>
      <c r="C14" s="290">
        <v>1.4</v>
      </c>
      <c r="D14" s="270"/>
      <c r="E14" s="177">
        <f>(($D$6/50)^$C14)*Outputs!E331</f>
        <v>247</v>
      </c>
      <c r="F14" s="174">
        <f>(($D$6/50)^$C14)*Outputs!F331</f>
        <v>372</v>
      </c>
      <c r="G14" s="174">
        <f>(($D$6/50)^$C14)*Outputs!G331</f>
        <v>497</v>
      </c>
      <c r="H14" s="174">
        <f>(($D$6/50)^$C14)*Outputs!H331</f>
        <v>622</v>
      </c>
      <c r="I14" s="174">
        <f>(($D$6/50)^$C14)*Outputs!I331</f>
        <v>747</v>
      </c>
      <c r="J14" s="174">
        <f>(($D$6/50)^$C14)*Outputs!J331</f>
        <v>872</v>
      </c>
      <c r="K14" s="174">
        <f>(($D$6/50)^$C14)*Outputs!K331</f>
        <v>998</v>
      </c>
      <c r="L14" s="174">
        <f>(($D$6/50)^$C14)*Outputs!L331</f>
        <v>1123</v>
      </c>
      <c r="M14" s="174">
        <f>(($D$6/50)^$C14)*Outputs!M331</f>
        <v>1248</v>
      </c>
      <c r="N14" s="174">
        <f>(($D$6/50)^$C14)*Outputs!N331</f>
        <v>1373</v>
      </c>
      <c r="O14" s="174">
        <f>(($D$6/50)^$C14)*Outputs!O331</f>
        <v>1498</v>
      </c>
      <c r="P14" s="174">
        <f>(($D$6/50)^$C14)*Outputs!P331</f>
        <v>1623</v>
      </c>
      <c r="Q14" s="174">
        <f>(($D$6/50)^$C14)*Outputs!Q331</f>
        <v>1748</v>
      </c>
      <c r="R14" s="174">
        <f>(($D$6/50)^$C14)*Outputs!R331</f>
        <v>1874</v>
      </c>
      <c r="S14" s="174">
        <f>(($D$6/50)^$C14)*Outputs!S331</f>
        <v>1999</v>
      </c>
      <c r="T14" s="174">
        <f>(($D$6/50)^$C14)*Outputs!T331</f>
        <v>2124</v>
      </c>
      <c r="U14" s="174">
        <f>(($D$6/50)^$C14)*Outputs!U331</f>
        <v>2249</v>
      </c>
      <c r="V14" s="174">
        <f>(($D$6/50)^$C14)*Outputs!V331</f>
        <v>2374</v>
      </c>
      <c r="W14" s="174">
        <f>(($D$6/50)^$C14)*Outputs!W331</f>
        <v>2499</v>
      </c>
      <c r="X14" s="178">
        <f>(($D$6/50)^$C14)*Outputs!X331</f>
        <v>2624</v>
      </c>
    </row>
    <row r="15" spans="1:24" x14ac:dyDescent="0.2">
      <c r="A15" s="231">
        <v>1800</v>
      </c>
      <c r="B15" s="231" t="s">
        <v>21</v>
      </c>
      <c r="C15" s="290">
        <v>1.4</v>
      </c>
      <c r="D15" s="270"/>
      <c r="E15" s="177">
        <f>(($D$6/50)^$C15)*Outputs!E332</f>
        <v>281</v>
      </c>
      <c r="F15" s="174">
        <f>(($D$6/50)^$C15)*Outputs!F332</f>
        <v>424</v>
      </c>
      <c r="G15" s="174">
        <f>(($D$6/50)^$C15)*Outputs!G332</f>
        <v>566</v>
      </c>
      <c r="H15" s="174">
        <f>(($D$6/50)^$C15)*Outputs!H332</f>
        <v>708</v>
      </c>
      <c r="I15" s="174">
        <f>(($D$6/50)^$C15)*Outputs!I332</f>
        <v>851</v>
      </c>
      <c r="J15" s="174">
        <f>(($D$6/50)^$C15)*Outputs!J332</f>
        <v>993</v>
      </c>
      <c r="K15" s="174">
        <f>(($D$6/50)^$C15)*Outputs!K332</f>
        <v>1136</v>
      </c>
      <c r="L15" s="174">
        <f>(($D$6/50)^$C15)*Outputs!L332</f>
        <v>1278</v>
      </c>
      <c r="M15" s="174">
        <f>(($D$6/50)^$C15)*Outputs!M332</f>
        <v>1421</v>
      </c>
      <c r="N15" s="174">
        <f>(($D$6/50)^$C15)*Outputs!N332</f>
        <v>1563</v>
      </c>
      <c r="O15" s="174">
        <f>(($D$6/50)^$C15)*Outputs!O332</f>
        <v>1706</v>
      </c>
      <c r="P15" s="174">
        <f>(($D$6/50)^$C15)*Outputs!P332</f>
        <v>1848</v>
      </c>
      <c r="Q15" s="174">
        <f>(($D$6/50)^$C15)*Outputs!Q332</f>
        <v>1991</v>
      </c>
      <c r="R15" s="174">
        <f>(($D$6/50)^$C15)*Outputs!R332</f>
        <v>2133</v>
      </c>
      <c r="S15" s="174">
        <f>(($D$6/50)^$C15)*Outputs!S332</f>
        <v>2276</v>
      </c>
      <c r="T15" s="174">
        <f>(($D$6/50)^$C15)*Outputs!T332</f>
        <v>2418</v>
      </c>
      <c r="U15" s="174">
        <f>(($D$6/50)^$C15)*Outputs!U332</f>
        <v>2561</v>
      </c>
      <c r="V15" s="174">
        <f>(($D$6/50)^$C15)*Outputs!V332</f>
        <v>2703</v>
      </c>
      <c r="W15" s="174">
        <f>(($D$6/50)^$C15)*Outputs!W332</f>
        <v>2846</v>
      </c>
      <c r="X15" s="178">
        <f>(($D$6/50)^$C15)*Outputs!X332</f>
        <v>2988</v>
      </c>
    </row>
    <row r="16" spans="1:24" x14ac:dyDescent="0.2">
      <c r="A16" s="231">
        <v>2000</v>
      </c>
      <c r="B16" s="231" t="s">
        <v>21</v>
      </c>
      <c r="C16" s="290">
        <v>1.39</v>
      </c>
      <c r="D16" s="270"/>
      <c r="E16" s="177">
        <f>(($D$6/50)^$C16)*Outputs!E333</f>
        <v>317</v>
      </c>
      <c r="F16" s="174">
        <f>(($D$6/50)^$C16)*Outputs!F333</f>
        <v>478</v>
      </c>
      <c r="G16" s="174">
        <f>(($D$6/50)^$C16)*Outputs!G333</f>
        <v>638</v>
      </c>
      <c r="H16" s="174">
        <f>(($D$6/50)^$C16)*Outputs!H333</f>
        <v>799</v>
      </c>
      <c r="I16" s="174">
        <f>(($D$6/50)^$C16)*Outputs!I333</f>
        <v>960</v>
      </c>
      <c r="J16" s="174">
        <f>(($D$6/50)^$C16)*Outputs!J333</f>
        <v>1120</v>
      </c>
      <c r="K16" s="174">
        <f>(($D$6/50)^$C16)*Outputs!K333</f>
        <v>1281</v>
      </c>
      <c r="L16" s="174">
        <f>(($D$6/50)^$C16)*Outputs!L333</f>
        <v>1442</v>
      </c>
      <c r="M16" s="174">
        <f>(($D$6/50)^$C16)*Outputs!M333</f>
        <v>1603</v>
      </c>
      <c r="N16" s="174">
        <f>(($D$6/50)^$C16)*Outputs!N333</f>
        <v>1763</v>
      </c>
      <c r="O16" s="174">
        <f>(($D$6/50)^$C16)*Outputs!O333</f>
        <v>1924</v>
      </c>
      <c r="P16" s="174">
        <f>(($D$6/50)^$C16)*Outputs!P333</f>
        <v>2085</v>
      </c>
      <c r="Q16" s="174">
        <f>(($D$6/50)^$C16)*Outputs!Q333</f>
        <v>2245</v>
      </c>
      <c r="R16" s="174">
        <f>(($D$6/50)^$C16)*Outputs!R333</f>
        <v>2406</v>
      </c>
      <c r="S16" s="174">
        <f>(($D$6/50)^$C16)*Outputs!S333</f>
        <v>2567</v>
      </c>
      <c r="T16" s="174">
        <f>(($D$6/50)^$C16)*Outputs!T333</f>
        <v>2728</v>
      </c>
      <c r="U16" s="174">
        <f>(($D$6/50)^$C16)*Outputs!U333</f>
        <v>2888</v>
      </c>
      <c r="V16" s="174">
        <f>(($D$6/50)^$C16)*Outputs!V333</f>
        <v>3049</v>
      </c>
      <c r="W16" s="174">
        <f>(($D$6/50)^$C16)*Outputs!W333</f>
        <v>3210</v>
      </c>
      <c r="X16" s="178">
        <f>(($D$6/50)^$C16)*Outputs!X333</f>
        <v>3370</v>
      </c>
    </row>
    <row r="17" spans="1:24" x14ac:dyDescent="0.2">
      <c r="A17" s="231">
        <v>2200</v>
      </c>
      <c r="B17" s="231" t="s">
        <v>21</v>
      </c>
      <c r="C17" s="290">
        <v>1.38</v>
      </c>
      <c r="D17" s="270"/>
      <c r="E17" s="177">
        <f>(($D$6/50)^$C17)*Outputs!E334</f>
        <v>354</v>
      </c>
      <c r="F17" s="174">
        <f>(($D$6/50)^$C17)*Outputs!F334</f>
        <v>534</v>
      </c>
      <c r="G17" s="174">
        <f>(($D$6/50)^$C17)*Outputs!G334</f>
        <v>714</v>
      </c>
      <c r="H17" s="174">
        <f>(($D$6/50)^$C17)*Outputs!H334</f>
        <v>893</v>
      </c>
      <c r="I17" s="174">
        <f>(($D$6/50)^$C17)*Outputs!I334</f>
        <v>1073</v>
      </c>
      <c r="J17" s="174">
        <f>(($D$6/50)^$C17)*Outputs!J334</f>
        <v>1252</v>
      </c>
      <c r="K17" s="174">
        <f>(($D$6/50)^$C17)*Outputs!K334</f>
        <v>1432</v>
      </c>
      <c r="L17" s="174">
        <f>(($D$6/50)^$C17)*Outputs!L334</f>
        <v>1612</v>
      </c>
      <c r="M17" s="174">
        <f>(($D$6/50)^$C17)*Outputs!M334</f>
        <v>1791</v>
      </c>
      <c r="N17" s="174">
        <f>(($D$6/50)^$C17)*Outputs!N334</f>
        <v>1971</v>
      </c>
      <c r="O17" s="174">
        <f>(($D$6/50)^$C17)*Outputs!O334</f>
        <v>2151</v>
      </c>
      <c r="P17" s="174">
        <f>(($D$6/50)^$C17)*Outputs!P334</f>
        <v>2330</v>
      </c>
      <c r="Q17" s="174">
        <f>(($D$6/50)^$C17)*Outputs!Q334</f>
        <v>2510</v>
      </c>
      <c r="R17" s="174">
        <f>(($D$6/50)^$C17)*Outputs!R334</f>
        <v>2690</v>
      </c>
      <c r="S17" s="174">
        <f>(($D$6/50)^$C17)*Outputs!S334</f>
        <v>2869</v>
      </c>
      <c r="T17" s="174">
        <f>(($D$6/50)^$C17)*Outputs!T334</f>
        <v>3049</v>
      </c>
      <c r="U17" s="174">
        <f>(($D$6/50)^$C17)*Outputs!U334</f>
        <v>3229</v>
      </c>
      <c r="V17" s="174">
        <f>(($D$6/50)^$C17)*Outputs!V334</f>
        <v>3408</v>
      </c>
      <c r="W17" s="174">
        <f>(($D$6/50)^$C17)*Outputs!W334</f>
        <v>3588</v>
      </c>
      <c r="X17" s="178">
        <f>(($D$6/50)^$C17)*Outputs!X334</f>
        <v>3767</v>
      </c>
    </row>
    <row r="18" spans="1:24" x14ac:dyDescent="0.2">
      <c r="A18" s="231">
        <v>2400</v>
      </c>
      <c r="B18" s="231" t="s">
        <v>21</v>
      </c>
      <c r="C18" s="290">
        <v>1.37</v>
      </c>
      <c r="D18" s="270"/>
      <c r="E18" s="177">
        <f>(($D$6/50)^$C18)*Outputs!E335</f>
        <v>393</v>
      </c>
      <c r="F18" s="174">
        <f>(($D$6/50)^$C18)*Outputs!F335</f>
        <v>593</v>
      </c>
      <c r="G18" s="174">
        <f>(($D$6/50)^$C18)*Outputs!G335</f>
        <v>793</v>
      </c>
      <c r="H18" s="174">
        <f>(($D$6/50)^$C18)*Outputs!H335</f>
        <v>992</v>
      </c>
      <c r="I18" s="174">
        <f>(($D$6/50)^$C18)*Outputs!I335</f>
        <v>1192</v>
      </c>
      <c r="J18" s="174">
        <f>(($D$6/50)^$C18)*Outputs!J335</f>
        <v>1391</v>
      </c>
      <c r="K18" s="174">
        <f>(($D$6/50)^$C18)*Outputs!K335</f>
        <v>1591</v>
      </c>
      <c r="L18" s="174">
        <f>(($D$6/50)^$C18)*Outputs!L335</f>
        <v>1790</v>
      </c>
      <c r="M18" s="174">
        <f>(($D$6/50)^$C18)*Outputs!M335</f>
        <v>1990</v>
      </c>
      <c r="N18" s="174">
        <f>(($D$6/50)^$C18)*Outputs!N335</f>
        <v>2189</v>
      </c>
      <c r="O18" s="174">
        <f>(($D$6/50)^$C18)*Outputs!O335</f>
        <v>2389</v>
      </c>
      <c r="P18" s="174">
        <f>(($D$6/50)^$C18)*Outputs!P335</f>
        <v>2588</v>
      </c>
      <c r="Q18" s="174">
        <f>(($D$6/50)^$C18)*Outputs!Q335</f>
        <v>2788</v>
      </c>
      <c r="R18" s="174">
        <f>(($D$6/50)^$C18)*Outputs!R335</f>
        <v>2987</v>
      </c>
      <c r="S18" s="174">
        <f>(($D$6/50)^$C18)*Outputs!S335</f>
        <v>3187</v>
      </c>
      <c r="T18" s="174">
        <f>(($D$6/50)^$C18)*Outputs!T335</f>
        <v>3386</v>
      </c>
      <c r="U18" s="174">
        <f>(($D$6/50)^$C18)*Outputs!U335</f>
        <v>3586</v>
      </c>
      <c r="V18" s="174">
        <f>(($D$6/50)^$C18)*Outputs!V335</f>
        <v>3785</v>
      </c>
      <c r="W18" s="174">
        <f>(($D$6/50)^$C18)*Outputs!W335</f>
        <v>3985</v>
      </c>
      <c r="X18" s="178">
        <f>(($D$6/50)^$C18)*Outputs!X335</f>
        <v>4184</v>
      </c>
    </row>
    <row r="19" spans="1:24" x14ac:dyDescent="0.2">
      <c r="A19" s="231">
        <v>2600</v>
      </c>
      <c r="B19" s="231" t="s">
        <v>21</v>
      </c>
      <c r="C19" s="290">
        <v>1.36</v>
      </c>
      <c r="D19" s="270"/>
      <c r="E19" s="177">
        <f>(($D$6/50)^$C19)*Outputs!E336</f>
        <v>435</v>
      </c>
      <c r="F19" s="174">
        <f>(($D$6/50)^$C19)*Outputs!F336</f>
        <v>655</v>
      </c>
      <c r="G19" s="174">
        <f>(($D$6/50)^$C19)*Outputs!G336</f>
        <v>875</v>
      </c>
      <c r="H19" s="174">
        <f>(($D$6/50)^$C19)*Outputs!H336</f>
        <v>1095</v>
      </c>
      <c r="I19" s="174">
        <f>(($D$6/50)^$C19)*Outputs!I336</f>
        <v>1316</v>
      </c>
      <c r="J19" s="174">
        <f>(($D$6/50)^$C19)*Outputs!J336</f>
        <v>1536</v>
      </c>
      <c r="K19" s="174">
        <f>(($D$6/50)^$C19)*Outputs!K336</f>
        <v>1756</v>
      </c>
      <c r="L19" s="174">
        <f>(($D$6/50)^$C19)*Outputs!L336</f>
        <v>1977</v>
      </c>
      <c r="M19" s="174">
        <f>(($D$6/50)^$C19)*Outputs!M336</f>
        <v>2197</v>
      </c>
      <c r="N19" s="174">
        <f>(($D$6/50)^$C19)*Outputs!N336</f>
        <v>2417</v>
      </c>
      <c r="O19" s="174">
        <f>(($D$6/50)^$C19)*Outputs!O336</f>
        <v>2638</v>
      </c>
      <c r="P19" s="174">
        <f>(($D$6/50)^$C19)*Outputs!P336</f>
        <v>2858</v>
      </c>
      <c r="Q19" s="174">
        <f>(($D$6/50)^$C19)*Outputs!Q336</f>
        <v>3078</v>
      </c>
      <c r="R19" s="174">
        <f>(($D$6/50)^$C19)*Outputs!R336</f>
        <v>3299</v>
      </c>
      <c r="S19" s="174">
        <f>(($D$6/50)^$C19)*Outputs!S336</f>
        <v>3519</v>
      </c>
      <c r="T19" s="174">
        <f>(($D$6/50)^$C19)*Outputs!T336</f>
        <v>3739</v>
      </c>
      <c r="U19" s="174">
        <f>(($D$6/50)^$C19)*Outputs!U336</f>
        <v>3960</v>
      </c>
      <c r="V19" s="174">
        <f>(($D$6/50)^$C19)*Outputs!V336</f>
        <v>4180</v>
      </c>
      <c r="W19" s="174">
        <f>(($D$6/50)^$C19)*Outputs!W336</f>
        <v>4400</v>
      </c>
      <c r="X19" s="178">
        <f>(($D$6/50)^$C19)*Outputs!X336</f>
        <v>4621</v>
      </c>
    </row>
    <row r="20" spans="1:24" x14ac:dyDescent="0.2">
      <c r="A20" s="231">
        <v>1000</v>
      </c>
      <c r="B20" s="231" t="s">
        <v>283</v>
      </c>
      <c r="C20" s="290">
        <v>1.37</v>
      </c>
      <c r="D20" s="270"/>
      <c r="E20" s="177">
        <f>(($D$6/50)^$C20)*Outputs!E337</f>
        <v>189</v>
      </c>
      <c r="F20" s="174">
        <f>(($D$6/50)^$C20)*Outputs!F337</f>
        <v>285</v>
      </c>
      <c r="G20" s="174">
        <f>(($D$6/50)^$C20)*Outputs!G337</f>
        <v>381</v>
      </c>
      <c r="H20" s="174">
        <f>(($D$6/50)^$C20)*Outputs!H337</f>
        <v>476</v>
      </c>
      <c r="I20" s="174">
        <f>(($D$6/50)^$C20)*Outputs!I337</f>
        <v>572</v>
      </c>
      <c r="J20" s="174">
        <f>(($D$6/50)^$C20)*Outputs!J337</f>
        <v>668</v>
      </c>
      <c r="K20" s="174">
        <f>(($D$6/50)^$C20)*Outputs!K337</f>
        <v>764</v>
      </c>
      <c r="L20" s="174">
        <f>(($D$6/50)^$C20)*Outputs!L337</f>
        <v>860</v>
      </c>
      <c r="M20" s="174">
        <f>(($D$6/50)^$C20)*Outputs!M337</f>
        <v>956</v>
      </c>
      <c r="N20" s="174">
        <f>(($D$6/50)^$C20)*Outputs!N337</f>
        <v>1051</v>
      </c>
      <c r="O20" s="174">
        <f>(($D$6/50)^$C20)*Outputs!O337</f>
        <v>1147</v>
      </c>
      <c r="P20" s="174">
        <f>(($D$6/50)^$C20)*Outputs!P337</f>
        <v>1243</v>
      </c>
      <c r="Q20" s="175"/>
      <c r="R20" s="175"/>
      <c r="S20" s="175"/>
      <c r="T20" s="175"/>
      <c r="U20" s="175"/>
      <c r="V20" s="175"/>
      <c r="W20" s="175"/>
      <c r="X20" s="176"/>
    </row>
    <row r="21" spans="1:24" x14ac:dyDescent="0.2">
      <c r="A21" s="231">
        <v>1200</v>
      </c>
      <c r="B21" s="231" t="s">
        <v>283</v>
      </c>
      <c r="C21" s="290">
        <v>1.36</v>
      </c>
      <c r="D21" s="270"/>
      <c r="E21" s="177">
        <f>(($D$6/50)^$C21)*Outputs!E338</f>
        <v>219</v>
      </c>
      <c r="F21" s="174">
        <f>(($D$6/50)^$C21)*Outputs!F338</f>
        <v>330</v>
      </c>
      <c r="G21" s="174">
        <f>(($D$6/50)^$C21)*Outputs!G338</f>
        <v>441</v>
      </c>
      <c r="H21" s="174">
        <f>(($D$6/50)^$C21)*Outputs!H338</f>
        <v>552</v>
      </c>
      <c r="I21" s="174">
        <f>(($D$6/50)^$C21)*Outputs!I338</f>
        <v>663</v>
      </c>
      <c r="J21" s="174">
        <f>(($D$6/50)^$C21)*Outputs!J338</f>
        <v>774</v>
      </c>
      <c r="K21" s="174">
        <f>(($D$6/50)^$C21)*Outputs!K338</f>
        <v>885</v>
      </c>
      <c r="L21" s="174">
        <f>(($D$6/50)^$C21)*Outputs!L338</f>
        <v>995</v>
      </c>
      <c r="M21" s="174">
        <f>(($D$6/50)^$C21)*Outputs!M338</f>
        <v>1106</v>
      </c>
      <c r="N21" s="174">
        <f>(($D$6/50)^$C21)*Outputs!N338</f>
        <v>1217</v>
      </c>
      <c r="O21" s="174">
        <f>(($D$6/50)^$C21)*Outputs!O338</f>
        <v>1328</v>
      </c>
      <c r="P21" s="174">
        <f>(($D$6/50)^$C21)*Outputs!P338</f>
        <v>1439</v>
      </c>
      <c r="Q21" s="175"/>
      <c r="R21" s="175"/>
      <c r="S21" s="175"/>
      <c r="T21" s="175"/>
      <c r="U21" s="175"/>
      <c r="V21" s="175"/>
      <c r="W21" s="175"/>
      <c r="X21" s="176"/>
    </row>
    <row r="22" spans="1:24" x14ac:dyDescent="0.2">
      <c r="A22" s="231">
        <v>1400</v>
      </c>
      <c r="B22" s="231" t="s">
        <v>283</v>
      </c>
      <c r="C22" s="290">
        <v>1.37</v>
      </c>
      <c r="D22" s="270"/>
      <c r="E22" s="177">
        <f>(($D$6/50)^$C22)*Outputs!E339</f>
        <v>249</v>
      </c>
      <c r="F22" s="174">
        <f>(($D$6/50)^$C22)*Outputs!F339</f>
        <v>376</v>
      </c>
      <c r="G22" s="174">
        <f>(($D$6/50)^$C22)*Outputs!G339</f>
        <v>503</v>
      </c>
      <c r="H22" s="174">
        <f>(($D$6/50)^$C22)*Outputs!H339</f>
        <v>629</v>
      </c>
      <c r="I22" s="174">
        <f>(($D$6/50)^$C22)*Outputs!I339</f>
        <v>756</v>
      </c>
      <c r="J22" s="174">
        <f>(($D$6/50)^$C22)*Outputs!J339</f>
        <v>882</v>
      </c>
      <c r="K22" s="174">
        <f>(($D$6/50)^$C22)*Outputs!K339</f>
        <v>1009</v>
      </c>
      <c r="L22" s="174">
        <f>(($D$6/50)^$C22)*Outputs!L339</f>
        <v>1135</v>
      </c>
      <c r="M22" s="174">
        <f>(($D$6/50)^$C22)*Outputs!M339</f>
        <v>1262</v>
      </c>
      <c r="N22" s="174">
        <f>(($D$6/50)^$C22)*Outputs!N339</f>
        <v>1388</v>
      </c>
      <c r="O22" s="174">
        <f>(($D$6/50)^$C22)*Outputs!O339</f>
        <v>1515</v>
      </c>
      <c r="P22" s="174">
        <f>(($D$6/50)^$C22)*Outputs!P339</f>
        <v>1641</v>
      </c>
      <c r="Q22" s="175"/>
      <c r="R22" s="175"/>
      <c r="S22" s="175"/>
      <c r="T22" s="175"/>
      <c r="U22" s="175"/>
      <c r="V22" s="175"/>
      <c r="W22" s="175"/>
      <c r="X22" s="176"/>
    </row>
    <row r="23" spans="1:24" x14ac:dyDescent="0.2">
      <c r="A23" s="231">
        <v>1600</v>
      </c>
      <c r="B23" s="231" t="s">
        <v>283</v>
      </c>
      <c r="C23" s="290">
        <v>1.37</v>
      </c>
      <c r="D23" s="270"/>
      <c r="E23" s="177">
        <f>(($D$6/50)^$C23)*Outputs!E340</f>
        <v>281</v>
      </c>
      <c r="F23" s="174">
        <f>(($D$6/50)^$C23)*Outputs!F340</f>
        <v>424</v>
      </c>
      <c r="G23" s="174">
        <f>(($D$6/50)^$C23)*Outputs!G340</f>
        <v>566</v>
      </c>
      <c r="H23" s="174">
        <f>(($D$6/50)^$C23)*Outputs!H340</f>
        <v>708</v>
      </c>
      <c r="I23" s="174">
        <f>(($D$6/50)^$C23)*Outputs!I340</f>
        <v>851</v>
      </c>
      <c r="J23" s="174">
        <f>(($D$6/50)^$C23)*Outputs!J340</f>
        <v>993</v>
      </c>
      <c r="K23" s="174">
        <f>(($D$6/50)^$C23)*Outputs!K340</f>
        <v>1136</v>
      </c>
      <c r="L23" s="174">
        <f>(($D$6/50)^$C23)*Outputs!L340</f>
        <v>1278</v>
      </c>
      <c r="M23" s="174">
        <f>(($D$6/50)^$C23)*Outputs!M340</f>
        <v>1421</v>
      </c>
      <c r="N23" s="174">
        <f>(($D$6/50)^$C23)*Outputs!N340</f>
        <v>1563</v>
      </c>
      <c r="O23" s="174">
        <f>(($D$6/50)^$C23)*Outputs!O340</f>
        <v>1706</v>
      </c>
      <c r="P23" s="174">
        <f>(($D$6/50)^$C23)*Outputs!P340</f>
        <v>1848</v>
      </c>
      <c r="Q23" s="175"/>
      <c r="R23" s="175"/>
      <c r="S23" s="175"/>
      <c r="T23" s="175"/>
      <c r="U23" s="175"/>
      <c r="V23" s="175"/>
      <c r="W23" s="175"/>
      <c r="X23" s="176"/>
    </row>
    <row r="24" spans="1:24" x14ac:dyDescent="0.2">
      <c r="A24" s="231">
        <v>1800</v>
      </c>
      <c r="B24" s="231" t="s">
        <v>283</v>
      </c>
      <c r="C24" s="290">
        <v>1.37</v>
      </c>
      <c r="D24" s="270"/>
      <c r="E24" s="177">
        <f>(($D$6/50)^$C24)*Outputs!E341</f>
        <v>314</v>
      </c>
      <c r="F24" s="174">
        <f>(($D$6/50)^$C24)*Outputs!F341</f>
        <v>473</v>
      </c>
      <c r="G24" s="174">
        <f>(($D$6/50)^$C24)*Outputs!G341</f>
        <v>632</v>
      </c>
      <c r="H24" s="174">
        <f>(($D$6/50)^$C24)*Outputs!H341</f>
        <v>791</v>
      </c>
      <c r="I24" s="174">
        <f>(($D$6/50)^$C24)*Outputs!I341</f>
        <v>950</v>
      </c>
      <c r="J24" s="174">
        <f>(($D$6/50)^$C24)*Outputs!J341</f>
        <v>1109</v>
      </c>
      <c r="K24" s="174">
        <f>(($D$6/50)^$C24)*Outputs!K341</f>
        <v>1268</v>
      </c>
      <c r="L24" s="174">
        <f>(($D$6/50)^$C24)*Outputs!L341</f>
        <v>1427</v>
      </c>
      <c r="M24" s="174">
        <f>(($D$6/50)^$C24)*Outputs!M341</f>
        <v>1586</v>
      </c>
      <c r="N24" s="174">
        <f>(($D$6/50)^$C24)*Outputs!N341</f>
        <v>1745</v>
      </c>
      <c r="O24" s="174">
        <f>(($D$6/50)^$C24)*Outputs!O341</f>
        <v>1904</v>
      </c>
      <c r="P24" s="174">
        <f>(($D$6/50)^$C24)*Outputs!P341</f>
        <v>2063</v>
      </c>
      <c r="Q24" s="175"/>
      <c r="R24" s="175"/>
      <c r="S24" s="175"/>
      <c r="T24" s="175"/>
      <c r="U24" s="175"/>
      <c r="V24" s="175"/>
      <c r="W24" s="175"/>
      <c r="X24" s="176"/>
    </row>
    <row r="25" spans="1:24" x14ac:dyDescent="0.2">
      <c r="A25" s="231">
        <v>2000</v>
      </c>
      <c r="B25" s="231" t="s">
        <v>283</v>
      </c>
      <c r="C25" s="290">
        <v>1.36</v>
      </c>
      <c r="D25" s="270"/>
      <c r="E25" s="177">
        <f>(($D$6/50)^$C25)*Outputs!E342</f>
        <v>348</v>
      </c>
      <c r="F25" s="174">
        <f>(($D$6/50)^$C25)*Outputs!F342</f>
        <v>524</v>
      </c>
      <c r="G25" s="174">
        <f>(($D$6/50)^$C25)*Outputs!G342</f>
        <v>701</v>
      </c>
      <c r="H25" s="174">
        <f>(($D$6/50)^$C25)*Outputs!H342</f>
        <v>877</v>
      </c>
      <c r="I25" s="174">
        <f>(($D$6/50)^$C25)*Outputs!I342</f>
        <v>1054</v>
      </c>
      <c r="J25" s="174">
        <f>(($D$6/50)^$C25)*Outputs!J342</f>
        <v>1230</v>
      </c>
      <c r="K25" s="174">
        <f>(($D$6/50)^$C25)*Outputs!K342</f>
        <v>1406</v>
      </c>
      <c r="L25" s="174">
        <f>(($D$6/50)^$C25)*Outputs!L342</f>
        <v>1583</v>
      </c>
      <c r="M25" s="174">
        <f>(($D$6/50)^$C25)*Outputs!M342</f>
        <v>1759</v>
      </c>
      <c r="N25" s="174">
        <f>(($D$6/50)^$C25)*Outputs!N342</f>
        <v>1936</v>
      </c>
      <c r="O25" s="174">
        <f>(($D$6/50)^$C25)*Outputs!O342</f>
        <v>2112</v>
      </c>
      <c r="P25" s="174">
        <f>(($D$6/50)^$C25)*Outputs!P342</f>
        <v>2288</v>
      </c>
      <c r="Q25" s="175"/>
      <c r="R25" s="175"/>
      <c r="S25" s="175"/>
      <c r="T25" s="175"/>
      <c r="U25" s="175"/>
      <c r="V25" s="175"/>
      <c r="W25" s="175"/>
      <c r="X25" s="176"/>
    </row>
    <row r="26" spans="1:24" x14ac:dyDescent="0.2">
      <c r="A26" s="231">
        <v>2200</v>
      </c>
      <c r="B26" s="231" t="s">
        <v>283</v>
      </c>
      <c r="C26" s="290">
        <v>1.34</v>
      </c>
      <c r="D26" s="270"/>
      <c r="E26" s="177">
        <f>(($D$6/50)^$C26)*Outputs!E343</f>
        <v>384</v>
      </c>
      <c r="F26" s="174">
        <f>(($D$6/50)^$C26)*Outputs!F343</f>
        <v>578</v>
      </c>
      <c r="G26" s="174">
        <f>(($D$6/50)^$C26)*Outputs!G343</f>
        <v>772</v>
      </c>
      <c r="H26" s="174">
        <f>(($D$6/50)^$C26)*Outputs!H343</f>
        <v>967</v>
      </c>
      <c r="I26" s="174">
        <f>(($D$6/50)^$C26)*Outputs!I343</f>
        <v>1161</v>
      </c>
      <c r="J26" s="174">
        <f>(($D$6/50)^$C26)*Outputs!J343</f>
        <v>1356</v>
      </c>
      <c r="K26" s="174">
        <f>(($D$6/50)^$C26)*Outputs!K343</f>
        <v>1550</v>
      </c>
      <c r="L26" s="174">
        <f>(($D$6/50)^$C26)*Outputs!L343</f>
        <v>1745</v>
      </c>
      <c r="M26" s="174">
        <f>(($D$6/50)^$C26)*Outputs!M343</f>
        <v>1939</v>
      </c>
      <c r="N26" s="174">
        <f>(($D$6/50)^$C26)*Outputs!N343</f>
        <v>2134</v>
      </c>
      <c r="O26" s="174">
        <f>(($D$6/50)^$C26)*Outputs!O343</f>
        <v>2328</v>
      </c>
      <c r="P26" s="174">
        <f>(($D$6/50)^$C26)*Outputs!P343</f>
        <v>2523</v>
      </c>
      <c r="Q26" s="175"/>
      <c r="R26" s="175"/>
      <c r="S26" s="175"/>
      <c r="T26" s="175"/>
      <c r="U26" s="175"/>
      <c r="V26" s="175"/>
      <c r="W26" s="175"/>
      <c r="X26" s="176"/>
    </row>
    <row r="27" spans="1:24" x14ac:dyDescent="0.2">
      <c r="A27" s="231">
        <v>1000</v>
      </c>
      <c r="B27" s="231" t="s">
        <v>22</v>
      </c>
      <c r="C27" s="290">
        <v>1.39</v>
      </c>
      <c r="D27" s="270"/>
      <c r="E27" s="177">
        <f>(($D$6/50)^$C27)*Outputs!E344</f>
        <v>261</v>
      </c>
      <c r="F27" s="174">
        <f>(($D$6/50)^$C27)*Outputs!F344</f>
        <v>394</v>
      </c>
      <c r="G27" s="174">
        <f>(($D$6/50)^$C27)*Outputs!G344</f>
        <v>526</v>
      </c>
      <c r="H27" s="174">
        <f>(($D$6/50)^$C27)*Outputs!H344</f>
        <v>659</v>
      </c>
      <c r="I27" s="174">
        <f>(($D$6/50)^$C27)*Outputs!I344</f>
        <v>791</v>
      </c>
      <c r="J27" s="174">
        <f>(($D$6/50)^$C27)*Outputs!J344</f>
        <v>924</v>
      </c>
      <c r="K27" s="174">
        <f>(($D$6/50)^$C27)*Outputs!K344</f>
        <v>1056</v>
      </c>
      <c r="L27" s="174">
        <f>(($D$6/50)^$C27)*Outputs!L344</f>
        <v>1189</v>
      </c>
      <c r="M27" s="174">
        <f>(($D$6/50)^$C27)*Outputs!M344</f>
        <v>1321</v>
      </c>
      <c r="N27" s="174">
        <f>(($D$6/50)^$C27)*Outputs!N344</f>
        <v>1454</v>
      </c>
      <c r="O27" s="174">
        <f>(($D$6/50)^$C27)*Outputs!O344</f>
        <v>1586</v>
      </c>
      <c r="P27" s="174">
        <f>(($D$6/50)^$C27)*Outputs!P344</f>
        <v>1719</v>
      </c>
      <c r="Q27" s="174">
        <f>(($D$6/50)^$C27)*Outputs!Q344</f>
        <v>1851</v>
      </c>
      <c r="R27" s="174">
        <f>(($D$6/50)^$C27)*Outputs!R344</f>
        <v>1984</v>
      </c>
      <c r="S27" s="174">
        <f>(($D$6/50)^$C27)*Outputs!S344</f>
        <v>2116</v>
      </c>
      <c r="T27" s="174">
        <f>(($D$6/50)^$C27)*Outputs!T344</f>
        <v>2248</v>
      </c>
      <c r="U27" s="174">
        <f>(($D$6/50)^$C27)*Outputs!U344</f>
        <v>2381</v>
      </c>
      <c r="V27" s="174">
        <f>(($D$6/50)^$C27)*Outputs!V344</f>
        <v>2513</v>
      </c>
      <c r="W27" s="174">
        <f>(($D$6/50)^$C27)*Outputs!W344</f>
        <v>2646</v>
      </c>
      <c r="X27" s="178">
        <f>(($D$6/50)^$C27)*Outputs!X344</f>
        <v>2778</v>
      </c>
    </row>
    <row r="28" spans="1:24" x14ac:dyDescent="0.2">
      <c r="A28" s="231">
        <v>1200</v>
      </c>
      <c r="B28" s="231" t="s">
        <v>22</v>
      </c>
      <c r="C28" s="290">
        <v>1.41</v>
      </c>
      <c r="D28" s="270"/>
      <c r="E28" s="177">
        <f>(($D$6/50)^$C28)*Outputs!E345</f>
        <v>313</v>
      </c>
      <c r="F28" s="174">
        <f>(($D$6/50)^$C28)*Outputs!F345</f>
        <v>471</v>
      </c>
      <c r="G28" s="174">
        <f>(($D$6/50)^$C28)*Outputs!G345</f>
        <v>630</v>
      </c>
      <c r="H28" s="174">
        <f>(($D$6/50)^$C28)*Outputs!H345</f>
        <v>788</v>
      </c>
      <c r="I28" s="174">
        <f>(($D$6/50)^$C28)*Outputs!I345</f>
        <v>947</v>
      </c>
      <c r="J28" s="174">
        <f>(($D$6/50)^$C28)*Outputs!J345</f>
        <v>1105</v>
      </c>
      <c r="K28" s="174">
        <f>(($D$6/50)^$C28)*Outputs!K345</f>
        <v>1264</v>
      </c>
      <c r="L28" s="174">
        <f>(($D$6/50)^$C28)*Outputs!L345</f>
        <v>1422</v>
      </c>
      <c r="M28" s="174">
        <f>(($D$6/50)^$C28)*Outputs!M345</f>
        <v>1581</v>
      </c>
      <c r="N28" s="174">
        <f>(($D$6/50)^$C28)*Outputs!N345</f>
        <v>1740</v>
      </c>
      <c r="O28" s="174">
        <f>(($D$6/50)^$C28)*Outputs!O345</f>
        <v>1898</v>
      </c>
      <c r="P28" s="174">
        <f>(($D$6/50)^$C28)*Outputs!P345</f>
        <v>2057</v>
      </c>
      <c r="Q28" s="174">
        <f>(($D$6/50)^$C28)*Outputs!Q345</f>
        <v>2215</v>
      </c>
      <c r="R28" s="174">
        <f>(($D$6/50)^$C28)*Outputs!R345</f>
        <v>2374</v>
      </c>
      <c r="S28" s="174">
        <f>(($D$6/50)^$C28)*Outputs!S345</f>
        <v>2532</v>
      </c>
      <c r="T28" s="174">
        <f>(($D$6/50)^$C28)*Outputs!T345</f>
        <v>2691</v>
      </c>
      <c r="U28" s="174">
        <f>(($D$6/50)^$C28)*Outputs!U345</f>
        <v>2849</v>
      </c>
      <c r="V28" s="174">
        <f>(($D$6/50)^$C28)*Outputs!V345</f>
        <v>3008</v>
      </c>
      <c r="W28" s="174">
        <f>(($D$6/50)^$C28)*Outputs!W345</f>
        <v>3166</v>
      </c>
      <c r="X28" s="178">
        <f>(($D$6/50)^$C28)*Outputs!X345</f>
        <v>3325</v>
      </c>
    </row>
    <row r="29" spans="1:24" x14ac:dyDescent="0.2">
      <c r="A29" s="231">
        <v>1400</v>
      </c>
      <c r="B29" s="231" t="s">
        <v>22</v>
      </c>
      <c r="C29" s="290">
        <v>1.41</v>
      </c>
      <c r="D29" s="270"/>
      <c r="E29" s="177">
        <f>(($D$6/50)^$C29)*Outputs!E346</f>
        <v>364</v>
      </c>
      <c r="F29" s="174">
        <f>(($D$6/50)^$C29)*Outputs!F346</f>
        <v>549</v>
      </c>
      <c r="G29" s="174">
        <f>(($D$6/50)^$C29)*Outputs!G346</f>
        <v>734</v>
      </c>
      <c r="H29" s="174">
        <f>(($D$6/50)^$C29)*Outputs!H346</f>
        <v>919</v>
      </c>
      <c r="I29" s="174">
        <f>(($D$6/50)^$C29)*Outputs!I346</f>
        <v>1103</v>
      </c>
      <c r="J29" s="174">
        <f>(($D$6/50)^$C29)*Outputs!J346</f>
        <v>1288</v>
      </c>
      <c r="K29" s="174">
        <f>(($D$6/50)^$C29)*Outputs!K346</f>
        <v>1473</v>
      </c>
      <c r="L29" s="174">
        <f>(($D$6/50)^$C29)*Outputs!L346</f>
        <v>1658</v>
      </c>
      <c r="M29" s="174">
        <f>(($D$6/50)^$C29)*Outputs!M346</f>
        <v>1842</v>
      </c>
      <c r="N29" s="174">
        <f>(($D$6/50)^$C29)*Outputs!N346</f>
        <v>2027</v>
      </c>
      <c r="O29" s="174">
        <f>(($D$6/50)^$C29)*Outputs!O346</f>
        <v>2212</v>
      </c>
      <c r="P29" s="174">
        <f>(($D$6/50)^$C29)*Outputs!P346</f>
        <v>2397</v>
      </c>
      <c r="Q29" s="174">
        <f>(($D$6/50)^$C29)*Outputs!Q346</f>
        <v>2581</v>
      </c>
      <c r="R29" s="174">
        <f>(($D$6/50)^$C29)*Outputs!R346</f>
        <v>2766</v>
      </c>
      <c r="S29" s="174">
        <f>(($D$6/50)^$C29)*Outputs!S346</f>
        <v>2951</v>
      </c>
      <c r="T29" s="174">
        <f>(($D$6/50)^$C29)*Outputs!T346</f>
        <v>3136</v>
      </c>
      <c r="U29" s="174">
        <f>(($D$6/50)^$C29)*Outputs!U346</f>
        <v>3320</v>
      </c>
      <c r="V29" s="174">
        <f>(($D$6/50)^$C29)*Outputs!V346</f>
        <v>3505</v>
      </c>
      <c r="W29" s="174">
        <f>(($D$6/50)^$C29)*Outputs!W346</f>
        <v>3690</v>
      </c>
      <c r="X29" s="178">
        <f>(($D$6/50)^$C29)*Outputs!X346</f>
        <v>3875</v>
      </c>
    </row>
    <row r="30" spans="1:24" x14ac:dyDescent="0.2">
      <c r="A30" s="231">
        <v>1600</v>
      </c>
      <c r="B30" s="231" t="s">
        <v>22</v>
      </c>
      <c r="C30" s="290">
        <v>1.41</v>
      </c>
      <c r="D30" s="270"/>
      <c r="E30" s="177">
        <f>(($D$6/50)^$C30)*Outputs!E347</f>
        <v>416</v>
      </c>
      <c r="F30" s="174">
        <f>(($D$6/50)^$C30)*Outputs!F347</f>
        <v>627</v>
      </c>
      <c r="G30" s="174">
        <f>(($D$6/50)^$C30)*Outputs!G347</f>
        <v>839</v>
      </c>
      <c r="H30" s="174">
        <f>(($D$6/50)^$C30)*Outputs!H347</f>
        <v>1050</v>
      </c>
      <c r="I30" s="174">
        <f>(($D$6/50)^$C30)*Outputs!I347</f>
        <v>1261</v>
      </c>
      <c r="J30" s="174">
        <f>(($D$6/50)^$C30)*Outputs!J347</f>
        <v>1472</v>
      </c>
      <c r="K30" s="174">
        <f>(($D$6/50)^$C30)*Outputs!K347</f>
        <v>1683</v>
      </c>
      <c r="L30" s="174">
        <f>(($D$6/50)^$C30)*Outputs!L347</f>
        <v>1894</v>
      </c>
      <c r="M30" s="174">
        <f>(($D$6/50)^$C30)*Outputs!M347</f>
        <v>2105</v>
      </c>
      <c r="N30" s="174">
        <f>(($D$6/50)^$C30)*Outputs!N347</f>
        <v>2316</v>
      </c>
      <c r="O30" s="174">
        <f>(($D$6/50)^$C30)*Outputs!O347</f>
        <v>2527</v>
      </c>
      <c r="P30" s="174">
        <f>(($D$6/50)^$C30)*Outputs!P347</f>
        <v>2738</v>
      </c>
      <c r="Q30" s="174">
        <f>(($D$6/50)^$C30)*Outputs!Q347</f>
        <v>2950</v>
      </c>
      <c r="R30" s="174">
        <f>(($D$6/50)^$C30)*Outputs!R347</f>
        <v>3161</v>
      </c>
      <c r="S30" s="174">
        <f>(($D$6/50)^$C30)*Outputs!S347</f>
        <v>3372</v>
      </c>
      <c r="T30" s="174">
        <f>(($D$6/50)^$C30)*Outputs!T347</f>
        <v>3583</v>
      </c>
      <c r="U30" s="174">
        <f>(($D$6/50)^$C30)*Outputs!U347</f>
        <v>3794</v>
      </c>
      <c r="V30" s="174">
        <f>(($D$6/50)^$C30)*Outputs!V347</f>
        <v>4005</v>
      </c>
      <c r="W30" s="174">
        <f>(($D$6/50)^$C30)*Outputs!W347</f>
        <v>4216</v>
      </c>
      <c r="X30" s="178">
        <f>(($D$6/50)^$C30)*Outputs!X347</f>
        <v>4427</v>
      </c>
    </row>
    <row r="31" spans="1:24" x14ac:dyDescent="0.2">
      <c r="A31" s="231">
        <v>1800</v>
      </c>
      <c r="B31" s="231" t="s">
        <v>22</v>
      </c>
      <c r="C31" s="290">
        <v>1.4</v>
      </c>
      <c r="D31" s="270"/>
      <c r="E31" s="177">
        <f>(($D$6/50)^$C31)*Outputs!E348</f>
        <v>469</v>
      </c>
      <c r="F31" s="174">
        <f>(($D$6/50)^$C31)*Outputs!F348</f>
        <v>706</v>
      </c>
      <c r="G31" s="174">
        <f>(($D$6/50)^$C31)*Outputs!G348</f>
        <v>944</v>
      </c>
      <c r="H31" s="174">
        <f>(($D$6/50)^$C31)*Outputs!H348</f>
        <v>1182</v>
      </c>
      <c r="I31" s="174">
        <f>(($D$6/50)^$C31)*Outputs!I348</f>
        <v>1419</v>
      </c>
      <c r="J31" s="174">
        <f>(($D$6/50)^$C31)*Outputs!J348</f>
        <v>1657</v>
      </c>
      <c r="K31" s="174">
        <f>(($D$6/50)^$C31)*Outputs!K348</f>
        <v>1895</v>
      </c>
      <c r="L31" s="174">
        <f>(($D$6/50)^$C31)*Outputs!L348</f>
        <v>2132</v>
      </c>
      <c r="M31" s="174">
        <f>(($D$6/50)^$C31)*Outputs!M348</f>
        <v>2370</v>
      </c>
      <c r="N31" s="174">
        <f>(($D$6/50)^$C31)*Outputs!N348</f>
        <v>2608</v>
      </c>
      <c r="O31" s="174">
        <f>(($D$6/50)^$C31)*Outputs!O348</f>
        <v>2845</v>
      </c>
      <c r="P31" s="174">
        <f>(($D$6/50)^$C31)*Outputs!P348</f>
        <v>3083</v>
      </c>
      <c r="Q31" s="174">
        <f>(($D$6/50)^$C31)*Outputs!Q348</f>
        <v>3321</v>
      </c>
      <c r="R31" s="174">
        <f>(($D$6/50)^$C31)*Outputs!R348</f>
        <v>3558</v>
      </c>
      <c r="S31" s="174">
        <f>(($D$6/50)^$C31)*Outputs!S348</f>
        <v>3796</v>
      </c>
      <c r="T31" s="174">
        <f>(($D$6/50)^$C31)*Outputs!T348</f>
        <v>4034</v>
      </c>
      <c r="U31" s="174">
        <f>(($D$6/50)^$C31)*Outputs!U348</f>
        <v>4271</v>
      </c>
      <c r="V31" s="174">
        <f>(($D$6/50)^$C31)*Outputs!V348</f>
        <v>4509</v>
      </c>
      <c r="W31" s="174">
        <f>(($D$6/50)^$C31)*Outputs!W348</f>
        <v>4747</v>
      </c>
      <c r="X31" s="178">
        <f>(($D$6/50)^$C31)*Outputs!X348</f>
        <v>4985</v>
      </c>
    </row>
    <row r="32" spans="1:24" x14ac:dyDescent="0.2">
      <c r="A32" s="231">
        <v>2000</v>
      </c>
      <c r="B32" s="231" t="s">
        <v>22</v>
      </c>
      <c r="C32" s="290">
        <v>1.39</v>
      </c>
      <c r="D32" s="270"/>
      <c r="E32" s="177">
        <f>(($D$6/50)^$C32)*Outputs!E349</f>
        <v>521</v>
      </c>
      <c r="F32" s="174">
        <f>(($D$6/50)^$C32)*Outputs!F349</f>
        <v>786</v>
      </c>
      <c r="G32" s="174">
        <f>(($D$6/50)^$C32)*Outputs!G349</f>
        <v>1050</v>
      </c>
      <c r="H32" s="174">
        <f>(($D$6/50)^$C32)*Outputs!H349</f>
        <v>1315</v>
      </c>
      <c r="I32" s="174">
        <f>(($D$6/50)^$C32)*Outputs!I349</f>
        <v>1579</v>
      </c>
      <c r="J32" s="174">
        <f>(($D$6/50)^$C32)*Outputs!J349</f>
        <v>1843</v>
      </c>
      <c r="K32" s="174">
        <f>(($D$6/50)^$C32)*Outputs!K349</f>
        <v>2108</v>
      </c>
      <c r="L32" s="174">
        <f>(($D$6/50)^$C32)*Outputs!L349</f>
        <v>2372</v>
      </c>
      <c r="M32" s="174">
        <f>(($D$6/50)^$C32)*Outputs!M349</f>
        <v>2636</v>
      </c>
      <c r="N32" s="174">
        <f>(($D$6/50)^$C32)*Outputs!N349</f>
        <v>2901</v>
      </c>
      <c r="O32" s="174">
        <f>(($D$6/50)^$C32)*Outputs!O349</f>
        <v>3165</v>
      </c>
      <c r="P32" s="174">
        <f>(($D$6/50)^$C32)*Outputs!P349</f>
        <v>3430</v>
      </c>
      <c r="Q32" s="174">
        <f>(($D$6/50)^$C32)*Outputs!Q349</f>
        <v>3694</v>
      </c>
      <c r="R32" s="174">
        <f>(($D$6/50)^$C32)*Outputs!R349</f>
        <v>3958</v>
      </c>
      <c r="S32" s="174">
        <f>(($D$6/50)^$C32)*Outputs!S349</f>
        <v>4223</v>
      </c>
      <c r="T32" s="174">
        <f>(($D$6/50)^$C32)*Outputs!T349</f>
        <v>4487</v>
      </c>
      <c r="U32" s="174">
        <f>(($D$6/50)^$C32)*Outputs!U349</f>
        <v>4752</v>
      </c>
      <c r="V32" s="174">
        <f>(($D$6/50)^$C32)*Outputs!V349</f>
        <v>5016</v>
      </c>
      <c r="W32" s="174">
        <f>(($D$6/50)^$C32)*Outputs!W349</f>
        <v>5280</v>
      </c>
      <c r="X32" s="178">
        <f>(($D$6/50)^$C32)*Outputs!X349</f>
        <v>5545</v>
      </c>
    </row>
    <row r="33" spans="1:24" x14ac:dyDescent="0.2">
      <c r="A33" s="231">
        <v>2200</v>
      </c>
      <c r="B33" s="231" t="s">
        <v>22</v>
      </c>
      <c r="C33" s="290">
        <v>1.38</v>
      </c>
      <c r="D33" s="270"/>
      <c r="E33" s="177">
        <f>(($D$6/50)^$C33)*Outputs!E350</f>
        <v>575</v>
      </c>
      <c r="F33" s="174">
        <f>(($D$6/50)^$C33)*Outputs!F350</f>
        <v>866</v>
      </c>
      <c r="G33" s="174">
        <f>(($D$6/50)^$C33)*Outputs!G350</f>
        <v>1157</v>
      </c>
      <c r="H33" s="174">
        <f>(($D$6/50)^$C33)*Outputs!H350</f>
        <v>1448</v>
      </c>
      <c r="I33" s="174">
        <f>(($D$6/50)^$C33)*Outputs!I350</f>
        <v>1740</v>
      </c>
      <c r="J33" s="174">
        <f>(($D$6/50)^$C33)*Outputs!J350</f>
        <v>2031</v>
      </c>
      <c r="K33" s="174">
        <f>(($D$6/50)^$C33)*Outputs!K350</f>
        <v>2322</v>
      </c>
      <c r="L33" s="174">
        <f>(($D$6/50)^$C33)*Outputs!L350</f>
        <v>2614</v>
      </c>
      <c r="M33" s="174">
        <f>(($D$6/50)^$C33)*Outputs!M350</f>
        <v>2905</v>
      </c>
      <c r="N33" s="174">
        <f>(($D$6/50)^$C33)*Outputs!N350</f>
        <v>3196</v>
      </c>
      <c r="O33" s="174">
        <f>(($D$6/50)^$C33)*Outputs!O350</f>
        <v>3488</v>
      </c>
      <c r="P33" s="174">
        <f>(($D$6/50)^$C33)*Outputs!P350</f>
        <v>3779</v>
      </c>
      <c r="Q33" s="174">
        <f>(($D$6/50)^$C33)*Outputs!Q350</f>
        <v>4070</v>
      </c>
      <c r="R33" s="174">
        <f>(($D$6/50)^$C33)*Outputs!R350</f>
        <v>4362</v>
      </c>
      <c r="S33" s="174">
        <f>(($D$6/50)^$C33)*Outputs!S350</f>
        <v>4653</v>
      </c>
      <c r="T33" s="174">
        <f>(($D$6/50)^$C33)*Outputs!T350</f>
        <v>4944</v>
      </c>
      <c r="U33" s="174">
        <f>(($D$6/50)^$C33)*Outputs!U350</f>
        <v>5236</v>
      </c>
      <c r="V33" s="174">
        <f>(($D$6/50)^$C33)*Outputs!V350</f>
        <v>5527</v>
      </c>
      <c r="W33" s="174">
        <f>(($D$6/50)^$C33)*Outputs!W350</f>
        <v>5818</v>
      </c>
      <c r="X33" s="178">
        <f>(($D$6/50)^$C33)*Outputs!X350</f>
        <v>6109</v>
      </c>
    </row>
    <row r="34" spans="1:24" x14ac:dyDescent="0.2">
      <c r="A34" s="231">
        <v>2400</v>
      </c>
      <c r="B34" s="231" t="s">
        <v>22</v>
      </c>
      <c r="C34" s="290">
        <v>1.37</v>
      </c>
      <c r="D34" s="270"/>
      <c r="E34" s="177">
        <f>(($D$6/50)^$C34)*Outputs!E351</f>
        <v>628</v>
      </c>
      <c r="F34" s="174">
        <f>(($D$6/50)^$C34)*Outputs!F351</f>
        <v>947</v>
      </c>
      <c r="G34" s="174">
        <f>(($D$6/50)^$C34)*Outputs!G351</f>
        <v>1265</v>
      </c>
      <c r="H34" s="174">
        <f>(($D$6/50)^$C34)*Outputs!H351</f>
        <v>1583</v>
      </c>
      <c r="I34" s="174">
        <f>(($D$6/50)^$C34)*Outputs!I351</f>
        <v>1902</v>
      </c>
      <c r="J34" s="174">
        <f>(($D$6/50)^$C34)*Outputs!J351</f>
        <v>2220</v>
      </c>
      <c r="K34" s="174">
        <f>(($D$6/50)^$C34)*Outputs!K351</f>
        <v>2539</v>
      </c>
      <c r="L34" s="174">
        <f>(($D$6/50)^$C34)*Outputs!L351</f>
        <v>2857</v>
      </c>
      <c r="M34" s="174">
        <f>(($D$6/50)^$C34)*Outputs!M351</f>
        <v>3176</v>
      </c>
      <c r="N34" s="174">
        <f>(($D$6/50)^$C34)*Outputs!N351</f>
        <v>3494</v>
      </c>
      <c r="O34" s="174">
        <f>(($D$6/50)^$C34)*Outputs!O351</f>
        <v>3813</v>
      </c>
      <c r="P34" s="174">
        <f>(($D$6/50)^$C34)*Outputs!P351</f>
        <v>4131</v>
      </c>
      <c r="Q34" s="174">
        <f>(($D$6/50)^$C34)*Outputs!Q351</f>
        <v>4450</v>
      </c>
      <c r="R34" s="174">
        <f>(($D$6/50)^$C34)*Outputs!R351</f>
        <v>4768</v>
      </c>
      <c r="S34" s="174">
        <f>(($D$6/50)^$C34)*Outputs!S351</f>
        <v>5086</v>
      </c>
      <c r="T34" s="174">
        <f>(($D$6/50)^$C34)*Outputs!T351</f>
        <v>5405</v>
      </c>
      <c r="U34" s="174">
        <f>(($D$6/50)^$C34)*Outputs!U351</f>
        <v>5723</v>
      </c>
      <c r="V34" s="174">
        <f>(($D$6/50)^$C34)*Outputs!V351</f>
        <v>6042</v>
      </c>
      <c r="W34" s="174">
        <f>(($D$6/50)^$C34)*Outputs!W351</f>
        <v>6360</v>
      </c>
      <c r="X34" s="178">
        <f>(($D$6/50)^$C34)*Outputs!X351</f>
        <v>6679</v>
      </c>
    </row>
    <row r="35" spans="1:24" x14ac:dyDescent="0.2">
      <c r="A35" s="231">
        <v>2600</v>
      </c>
      <c r="B35" s="231" t="s">
        <v>22</v>
      </c>
      <c r="C35" s="290">
        <v>1.36</v>
      </c>
      <c r="D35" s="270"/>
      <c r="E35" s="177">
        <f>(($D$6/50)^$C35)*Outputs!E352</f>
        <v>682</v>
      </c>
      <c r="F35" s="174">
        <f>(($D$6/50)^$C35)*Outputs!F352</f>
        <v>1028</v>
      </c>
      <c r="G35" s="174">
        <f>(($D$6/50)^$C35)*Outputs!G352</f>
        <v>1374</v>
      </c>
      <c r="H35" s="174">
        <f>(($D$6/50)^$C35)*Outputs!H352</f>
        <v>1719</v>
      </c>
      <c r="I35" s="174">
        <f>(($D$6/50)^$C35)*Outputs!I352</f>
        <v>2065</v>
      </c>
      <c r="J35" s="174">
        <f>(($D$6/50)^$C35)*Outputs!J352</f>
        <v>2411</v>
      </c>
      <c r="K35" s="174">
        <f>(($D$6/50)^$C35)*Outputs!K352</f>
        <v>2757</v>
      </c>
      <c r="L35" s="174">
        <f>(($D$6/50)^$C35)*Outputs!L352</f>
        <v>3103</v>
      </c>
      <c r="M35" s="174">
        <f>(($D$6/50)^$C35)*Outputs!M352</f>
        <v>3449</v>
      </c>
      <c r="N35" s="174">
        <f>(($D$6/50)^$C35)*Outputs!N352</f>
        <v>3794</v>
      </c>
      <c r="O35" s="174">
        <f>(($D$6/50)^$C35)*Outputs!O352</f>
        <v>4140</v>
      </c>
      <c r="P35" s="174">
        <f>(($D$6/50)^$C35)*Outputs!P352</f>
        <v>4486</v>
      </c>
      <c r="Q35" s="174">
        <f>(($D$6/50)^$C35)*Outputs!Q352</f>
        <v>4832</v>
      </c>
      <c r="R35" s="174">
        <f>(($D$6/50)^$C35)*Outputs!R352</f>
        <v>5178</v>
      </c>
      <c r="S35" s="174">
        <f>(($D$6/50)^$C35)*Outputs!S352</f>
        <v>5523</v>
      </c>
      <c r="T35" s="174">
        <f>(($D$6/50)^$C35)*Outputs!T352</f>
        <v>5869</v>
      </c>
      <c r="U35" s="174">
        <f>(($D$6/50)^$C35)*Outputs!U352</f>
        <v>6215</v>
      </c>
      <c r="V35" s="174">
        <f>(($D$6/50)^$C35)*Outputs!V352</f>
        <v>6561</v>
      </c>
      <c r="W35" s="174">
        <f>(($D$6/50)^$C35)*Outputs!W352</f>
        <v>6907</v>
      </c>
      <c r="X35" s="178">
        <f>(($D$6/50)^$C35)*Outputs!X352</f>
        <v>7253</v>
      </c>
    </row>
    <row r="36" spans="1:24" x14ac:dyDescent="0.2">
      <c r="A36" s="231">
        <v>1000</v>
      </c>
      <c r="B36" s="231" t="s">
        <v>284</v>
      </c>
      <c r="C36" s="290">
        <v>1.42</v>
      </c>
      <c r="D36" s="270"/>
      <c r="E36" s="177">
        <f>(($D$6/50)^$C36)*Outputs!E353</f>
        <v>292</v>
      </c>
      <c r="F36" s="174">
        <f>(($D$6/50)^$C36)*Outputs!F353</f>
        <v>441</v>
      </c>
      <c r="G36" s="174">
        <f>(($D$6/50)^$C36)*Outputs!G353</f>
        <v>589</v>
      </c>
      <c r="H36" s="174">
        <f>(($D$6/50)^$C36)*Outputs!H353</f>
        <v>737</v>
      </c>
      <c r="I36" s="174">
        <f>(($D$6/50)^$C36)*Outputs!I353</f>
        <v>885</v>
      </c>
      <c r="J36" s="174">
        <f>(($D$6/50)^$C36)*Outputs!J353</f>
        <v>1034</v>
      </c>
      <c r="K36" s="174">
        <f>(($D$6/50)^$C36)*Outputs!K353</f>
        <v>1182</v>
      </c>
      <c r="L36" s="174">
        <f>(($D$6/50)^$C36)*Outputs!L353</f>
        <v>1330</v>
      </c>
      <c r="M36" s="174">
        <f>(($D$6/50)^$C36)*Outputs!M353</f>
        <v>1478</v>
      </c>
      <c r="N36" s="174">
        <f>(($D$6/50)^$C36)*Outputs!N353</f>
        <v>1627</v>
      </c>
      <c r="O36" s="174">
        <f>(($D$6/50)^$C36)*Outputs!O353</f>
        <v>1775</v>
      </c>
      <c r="P36" s="174">
        <f>(($D$6/50)^$C36)*Outputs!P353</f>
        <v>1923</v>
      </c>
      <c r="Q36" s="175"/>
      <c r="R36" s="175"/>
      <c r="S36" s="175"/>
      <c r="T36" s="175"/>
      <c r="U36" s="175"/>
      <c r="V36" s="175"/>
      <c r="W36" s="175"/>
      <c r="X36" s="176"/>
    </row>
    <row r="37" spans="1:24" x14ac:dyDescent="0.2">
      <c r="A37" s="231">
        <v>1200</v>
      </c>
      <c r="B37" s="231" t="s">
        <v>284</v>
      </c>
      <c r="C37" s="290">
        <v>1.42</v>
      </c>
      <c r="D37" s="270"/>
      <c r="E37" s="177">
        <f>(($D$6/50)^$C37)*Outputs!E354</f>
        <v>344</v>
      </c>
      <c r="F37" s="174">
        <f>(($D$6/50)^$C37)*Outputs!F354</f>
        <v>518</v>
      </c>
      <c r="G37" s="174">
        <f>(($D$6/50)^$C37)*Outputs!G354</f>
        <v>692</v>
      </c>
      <c r="H37" s="174">
        <f>(($D$6/50)^$C37)*Outputs!H354</f>
        <v>867</v>
      </c>
      <c r="I37" s="174">
        <f>(($D$6/50)^$C37)*Outputs!I354</f>
        <v>1041</v>
      </c>
      <c r="J37" s="174">
        <f>(($D$6/50)^$C37)*Outputs!J354</f>
        <v>1215</v>
      </c>
      <c r="K37" s="174">
        <f>(($D$6/50)^$C37)*Outputs!K354</f>
        <v>1390</v>
      </c>
      <c r="L37" s="174">
        <f>(($D$6/50)^$C37)*Outputs!L354</f>
        <v>1564</v>
      </c>
      <c r="M37" s="174">
        <f>(($D$6/50)^$C37)*Outputs!M354</f>
        <v>1738</v>
      </c>
      <c r="N37" s="174">
        <f>(($D$6/50)^$C37)*Outputs!N354</f>
        <v>1913</v>
      </c>
      <c r="O37" s="174">
        <f>(($D$6/50)^$C37)*Outputs!O354</f>
        <v>2087</v>
      </c>
      <c r="P37" s="174">
        <f>(($D$6/50)^$C37)*Outputs!P354</f>
        <v>2261</v>
      </c>
      <c r="Q37" s="175"/>
      <c r="R37" s="175"/>
      <c r="S37" s="175"/>
      <c r="T37" s="175"/>
      <c r="U37" s="175"/>
      <c r="V37" s="175"/>
      <c r="W37" s="175"/>
      <c r="X37" s="176"/>
    </row>
    <row r="38" spans="1:24" x14ac:dyDescent="0.2">
      <c r="A38" s="231">
        <v>1400</v>
      </c>
      <c r="B38" s="231" t="s">
        <v>284</v>
      </c>
      <c r="C38" s="290">
        <v>1.41</v>
      </c>
      <c r="D38" s="270"/>
      <c r="E38" s="177">
        <f>(($D$6/50)^$C38)*Outputs!E355</f>
        <v>397</v>
      </c>
      <c r="F38" s="174">
        <f>(($D$6/50)^$C38)*Outputs!F355</f>
        <v>598</v>
      </c>
      <c r="G38" s="174">
        <f>(($D$6/50)^$C38)*Outputs!G355</f>
        <v>799</v>
      </c>
      <c r="H38" s="174">
        <f>(($D$6/50)^$C38)*Outputs!H355</f>
        <v>1001</v>
      </c>
      <c r="I38" s="174">
        <f>(($D$6/50)^$C38)*Outputs!I355</f>
        <v>1202</v>
      </c>
      <c r="J38" s="174">
        <f>(($D$6/50)^$C38)*Outputs!J355</f>
        <v>1403</v>
      </c>
      <c r="K38" s="174">
        <f>(($D$6/50)^$C38)*Outputs!K355</f>
        <v>1604</v>
      </c>
      <c r="L38" s="174">
        <f>(($D$6/50)^$C38)*Outputs!L355</f>
        <v>1806</v>
      </c>
      <c r="M38" s="174">
        <f>(($D$6/50)^$C38)*Outputs!M355</f>
        <v>2007</v>
      </c>
      <c r="N38" s="174">
        <f>(($D$6/50)^$C38)*Outputs!N355</f>
        <v>2208</v>
      </c>
      <c r="O38" s="174">
        <f>(($D$6/50)^$C38)*Outputs!O355</f>
        <v>2409</v>
      </c>
      <c r="P38" s="174">
        <f>(($D$6/50)^$C38)*Outputs!P355</f>
        <v>2611</v>
      </c>
      <c r="Q38" s="175"/>
      <c r="R38" s="175"/>
      <c r="S38" s="175"/>
      <c r="T38" s="175"/>
      <c r="U38" s="175"/>
      <c r="V38" s="175"/>
      <c r="W38" s="175"/>
      <c r="X38" s="176"/>
    </row>
    <row r="39" spans="1:24" x14ac:dyDescent="0.2">
      <c r="A39" s="231">
        <v>1600</v>
      </c>
      <c r="B39" s="231" t="s">
        <v>284</v>
      </c>
      <c r="C39" s="290">
        <v>1.4</v>
      </c>
      <c r="D39" s="270"/>
      <c r="E39" s="177">
        <f>(($D$6/50)^$C39)*Outputs!E356</f>
        <v>452</v>
      </c>
      <c r="F39" s="174">
        <f>(($D$6/50)^$C39)*Outputs!F356</f>
        <v>681</v>
      </c>
      <c r="G39" s="174">
        <f>(($D$6/50)^$C39)*Outputs!G356</f>
        <v>911</v>
      </c>
      <c r="H39" s="174">
        <f>(($D$6/50)^$C39)*Outputs!H356</f>
        <v>1140</v>
      </c>
      <c r="I39" s="174">
        <f>(($D$6/50)^$C39)*Outputs!I356</f>
        <v>1369</v>
      </c>
      <c r="J39" s="174">
        <f>(($D$6/50)^$C39)*Outputs!J356</f>
        <v>1598</v>
      </c>
      <c r="K39" s="174">
        <f>(($D$6/50)^$C39)*Outputs!K356</f>
        <v>1828</v>
      </c>
      <c r="L39" s="174">
        <f>(($D$6/50)^$C39)*Outputs!L356</f>
        <v>2057</v>
      </c>
      <c r="M39" s="174">
        <f>(($D$6/50)^$C39)*Outputs!M356</f>
        <v>2286</v>
      </c>
      <c r="N39" s="174">
        <f>(($D$6/50)^$C39)*Outputs!N356</f>
        <v>2515</v>
      </c>
      <c r="O39" s="174">
        <f>(($D$6/50)^$C39)*Outputs!O356</f>
        <v>2745</v>
      </c>
      <c r="P39" s="174">
        <f>(($D$6/50)^$C39)*Outputs!P356</f>
        <v>2974</v>
      </c>
      <c r="Q39" s="175"/>
      <c r="R39" s="175"/>
      <c r="S39" s="175"/>
      <c r="T39" s="175"/>
      <c r="U39" s="175"/>
      <c r="V39" s="175"/>
      <c r="W39" s="175"/>
      <c r="X39" s="176"/>
    </row>
    <row r="40" spans="1:24" x14ac:dyDescent="0.2">
      <c r="A40" s="231">
        <v>1800</v>
      </c>
      <c r="B40" s="231" t="s">
        <v>284</v>
      </c>
      <c r="C40" s="290">
        <v>1.4</v>
      </c>
      <c r="D40" s="270"/>
      <c r="E40" s="177">
        <f>(($D$6/50)^$C40)*Outputs!E357</f>
        <v>509</v>
      </c>
      <c r="F40" s="174">
        <f>(($D$6/50)^$C40)*Outputs!F357</f>
        <v>768</v>
      </c>
      <c r="G40" s="174">
        <f>(($D$6/50)^$C40)*Outputs!G357</f>
        <v>1026</v>
      </c>
      <c r="H40" s="174">
        <f>(($D$6/50)^$C40)*Outputs!H357</f>
        <v>1285</v>
      </c>
      <c r="I40" s="174">
        <f>(($D$6/50)^$C40)*Outputs!I357</f>
        <v>1543</v>
      </c>
      <c r="J40" s="174">
        <f>(($D$6/50)^$C40)*Outputs!J357</f>
        <v>1801</v>
      </c>
      <c r="K40" s="174">
        <f>(($D$6/50)^$C40)*Outputs!K357</f>
        <v>2060</v>
      </c>
      <c r="L40" s="174">
        <f>(($D$6/50)^$C40)*Outputs!L357</f>
        <v>2318</v>
      </c>
      <c r="M40" s="174">
        <f>(($D$6/50)^$C40)*Outputs!M357</f>
        <v>2576</v>
      </c>
      <c r="N40" s="174">
        <f>(($D$6/50)^$C40)*Outputs!N357</f>
        <v>2835</v>
      </c>
      <c r="O40" s="174">
        <f>(($D$6/50)^$C40)*Outputs!O357</f>
        <v>3093</v>
      </c>
      <c r="P40" s="174">
        <f>(($D$6/50)^$C40)*Outputs!P357</f>
        <v>3351</v>
      </c>
      <c r="Q40" s="175"/>
      <c r="R40" s="175"/>
      <c r="S40" s="175"/>
      <c r="T40" s="175"/>
      <c r="U40" s="175"/>
      <c r="V40" s="175"/>
      <c r="W40" s="175"/>
      <c r="X40" s="176"/>
    </row>
    <row r="41" spans="1:24" x14ac:dyDescent="0.2">
      <c r="A41" s="231">
        <v>2000</v>
      </c>
      <c r="B41" s="231" t="s">
        <v>284</v>
      </c>
      <c r="C41" s="290">
        <v>1.38</v>
      </c>
      <c r="D41" s="270"/>
      <c r="E41" s="177">
        <f>(($D$6/50)^$C41)*Outputs!E358</f>
        <v>570</v>
      </c>
      <c r="F41" s="174">
        <f>(($D$6/50)^$C41)*Outputs!F358</f>
        <v>859</v>
      </c>
      <c r="G41" s="174">
        <f>(($D$6/50)^$C41)*Outputs!G358</f>
        <v>1147</v>
      </c>
      <c r="H41" s="174">
        <f>(($D$6/50)^$C41)*Outputs!H358</f>
        <v>1436</v>
      </c>
      <c r="I41" s="174">
        <f>(($D$6/50)^$C41)*Outputs!I358</f>
        <v>1725</v>
      </c>
      <c r="J41" s="174">
        <f>(($D$6/50)^$C41)*Outputs!J358</f>
        <v>2014</v>
      </c>
      <c r="K41" s="174">
        <f>(($D$6/50)^$C41)*Outputs!K358</f>
        <v>2303</v>
      </c>
      <c r="L41" s="174">
        <f>(($D$6/50)^$C41)*Outputs!L358</f>
        <v>2592</v>
      </c>
      <c r="M41" s="174">
        <f>(($D$6/50)^$C41)*Outputs!M358</f>
        <v>2881</v>
      </c>
      <c r="N41" s="174">
        <f>(($D$6/50)^$C41)*Outputs!N358</f>
        <v>3169</v>
      </c>
      <c r="O41" s="174">
        <f>(($D$6/50)^$C41)*Outputs!O358</f>
        <v>3458</v>
      </c>
      <c r="P41" s="174">
        <f>(($D$6/50)^$C41)*Outputs!P358</f>
        <v>3747</v>
      </c>
      <c r="Q41" s="175"/>
      <c r="R41" s="175"/>
      <c r="S41" s="175"/>
      <c r="T41" s="175"/>
      <c r="U41" s="175"/>
      <c r="V41" s="175"/>
      <c r="W41" s="175"/>
      <c r="X41" s="176"/>
    </row>
    <row r="42" spans="1:24" ht="15" thickBot="1" x14ac:dyDescent="0.25">
      <c r="A42" s="245">
        <v>2200</v>
      </c>
      <c r="B42" s="245" t="s">
        <v>284</v>
      </c>
      <c r="C42" s="291">
        <v>1.36</v>
      </c>
      <c r="D42" s="274"/>
      <c r="E42" s="179">
        <f>(($D$6/50)^$C42)*Outputs!E359</f>
        <v>633</v>
      </c>
      <c r="F42" s="180">
        <f>(($D$6/50)^$C42)*Outputs!F359</f>
        <v>953</v>
      </c>
      <c r="G42" s="180">
        <f>(($D$6/50)^$C42)*Outputs!G359</f>
        <v>1274</v>
      </c>
      <c r="H42" s="180">
        <f>(($D$6/50)^$C42)*Outputs!H359</f>
        <v>1595</v>
      </c>
      <c r="I42" s="180">
        <f>(($D$6/50)^$C42)*Outputs!I359</f>
        <v>1916</v>
      </c>
      <c r="J42" s="180">
        <f>(($D$6/50)^$C42)*Outputs!J359</f>
        <v>2236</v>
      </c>
      <c r="K42" s="180">
        <f>(($D$6/50)^$C42)*Outputs!K359</f>
        <v>2557</v>
      </c>
      <c r="L42" s="180">
        <f>(($D$6/50)^$C42)*Outputs!L359</f>
        <v>2878</v>
      </c>
      <c r="M42" s="180">
        <f>(($D$6/50)^$C42)*Outputs!M359</f>
        <v>3199</v>
      </c>
      <c r="N42" s="180">
        <f>(($D$6/50)^$C42)*Outputs!N359</f>
        <v>3519</v>
      </c>
      <c r="O42" s="180">
        <f>(($D$6/50)^$C42)*Outputs!O359</f>
        <v>3840</v>
      </c>
      <c r="P42" s="180">
        <f>(($D$6/50)^$C42)*Outputs!P359</f>
        <v>4161</v>
      </c>
      <c r="Q42" s="181"/>
      <c r="R42" s="181"/>
      <c r="S42" s="181"/>
      <c r="T42" s="181"/>
      <c r="U42" s="181"/>
      <c r="V42" s="181"/>
      <c r="W42" s="181"/>
      <c r="X42" s="182"/>
    </row>
  </sheetData>
  <sheetProtection algorithmName="SHA-512" hashValue="P8Y6VA8s6Nw97oyZGZJXKgdE6+T/xW7DNnjAHQgv+W+ia+HyXgq97Ia47Qx9xRqNNjJjzFUT4FNIivO9l2N4qw==" saltValue="xZCL2X6129OparbNxryOxA==" spinCount="100000" sheet="1" objects="1" scenarios="1"/>
  <conditionalFormatting sqref="E11:X42">
    <cfRule type="cellIs" dxfId="65" priority="1" operator="greaterThanOrEqual">
      <formula>$D$8</formula>
    </cfRule>
  </conditionalFormatting>
  <dataValidations count="2">
    <dataValidation type="custom" allowBlank="1" showInputMessage="1" showErrorMessage="1" errorTitle="Error" error="Flow Temp Too High" sqref="D3" xr:uid="{A7241932-F673-484F-9214-46CD4D1496D3}">
      <formula1>D3&lt;100.1</formula1>
    </dataValidation>
    <dataValidation type="custom" allowBlank="1" showInputMessage="1" showErrorMessage="1" errorTitle="Return Cannot Exceed Flow" error="Return Temp can not be higher than Flow Temp" sqref="D4" xr:uid="{E1D13CDA-BD37-4040-B8E9-0763D8AD5EF8}">
      <formula1>D4&lt;D3</formula1>
    </dataValidation>
  </dataValidations>
  <hyperlinks>
    <hyperlink ref="K4" r:id="rId1" xr:uid="{DE42E459-936F-40C3-A200-78107B5F806C}"/>
    <hyperlink ref="K5" r:id="rId2" xr:uid="{EF98B076-8988-4508-A946-C6549A71A948}"/>
    <hyperlink ref="O3:P3" location="Home!A1" display="Home" xr:uid="{15B779BE-91A6-4E97-9622-ECCFCCE2B8EA}"/>
    <hyperlink ref="O5:P5" location="Valves!Print_Area" display="Valves" xr:uid="{C5D27252-62A7-4103-82C5-6E00D66E5DD9}"/>
    <hyperlink ref="O4:P4" r:id="rId3" display="Product Webpage" xr:uid="{A2769638-B38B-4B8D-8696-9BEB63BE2013}"/>
  </hyperlinks>
  <pageMargins left="0.7" right="0.7" top="0.75" bottom="0.75" header="0.3" footer="0.3"/>
  <pageSetup paperSize="9" scale="70"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0A74E-C4A2-4D81-B43C-450C727865A5}">
  <sheetPr codeName="Sheet7"/>
  <dimension ref="A1:P60"/>
  <sheetViews>
    <sheetView showGridLines="0" zoomScale="85" zoomScaleNormal="85" workbookViewId="0">
      <pane xSplit="4" ySplit="10" topLeftCell="E11" activePane="bottomRight" state="frozen"/>
      <selection activeCell="D3" sqref="D3"/>
      <selection pane="topRight" activeCell="D3" sqref="D3"/>
      <selection pane="bottomLeft" activeCell="D3" sqref="D3"/>
      <selection pane="bottomRight" activeCell="G20" sqref="G20"/>
    </sheetView>
  </sheetViews>
  <sheetFormatPr defaultRowHeight="14.25" x14ac:dyDescent="0.2"/>
  <cols>
    <col min="1" max="1" width="9.140625" style="168"/>
    <col min="2" max="2" width="9.85546875" style="168" customWidth="1"/>
    <col min="3" max="3" width="11" style="168" customWidth="1"/>
    <col min="4" max="4" width="13.140625" style="168" customWidth="1"/>
    <col min="5" max="6" width="7.28515625" style="192" customWidth="1"/>
    <col min="7" max="7" width="8.140625" style="192" customWidth="1"/>
    <col min="8" max="14" width="7.28515625" style="192" customWidth="1"/>
    <col min="15" max="16384" width="9.140625" style="168"/>
  </cols>
  <sheetData>
    <row r="1" spans="1:16" ht="46.5" customHeight="1" thickBot="1" x14ac:dyDescent="0.25">
      <c r="A1" s="265" t="s">
        <v>23</v>
      </c>
    </row>
    <row r="2" spans="1:16" ht="35.25" thickBot="1" x14ac:dyDescent="0.5">
      <c r="A2" s="266"/>
      <c r="F2" s="590"/>
      <c r="G2" s="618" t="s">
        <v>244</v>
      </c>
    </row>
    <row r="3" spans="1:16" ht="15" thickBot="1" x14ac:dyDescent="0.25">
      <c r="A3" s="259" t="s">
        <v>2</v>
      </c>
      <c r="B3" s="260"/>
      <c r="C3" s="261"/>
      <c r="D3" s="81">
        <v>80</v>
      </c>
      <c r="E3" s="264"/>
      <c r="F3" s="591" t="s">
        <v>21</v>
      </c>
      <c r="G3" s="613">
        <v>68</v>
      </c>
      <c r="I3" s="257" t="s">
        <v>26</v>
      </c>
      <c r="J3" s="258"/>
      <c r="K3" s="510" t="s">
        <v>27</v>
      </c>
      <c r="L3" s="511"/>
      <c r="M3" s="511"/>
      <c r="N3" s="512"/>
      <c r="O3" s="267" t="s">
        <v>172</v>
      </c>
      <c r="P3" s="523"/>
    </row>
    <row r="4" spans="1:16" ht="15" thickBot="1" x14ac:dyDescent="0.25">
      <c r="A4" s="259" t="s">
        <v>3</v>
      </c>
      <c r="B4" s="260"/>
      <c r="C4" s="261"/>
      <c r="D4" s="81">
        <v>60</v>
      </c>
      <c r="F4" s="591" t="s">
        <v>22</v>
      </c>
      <c r="G4" s="619">
        <v>77</v>
      </c>
      <c r="I4" s="262" t="s">
        <v>32</v>
      </c>
      <c r="J4" s="263"/>
      <c r="K4" s="504" t="s">
        <v>28</v>
      </c>
      <c r="L4" s="505"/>
      <c r="M4" s="505"/>
      <c r="N4" s="506"/>
      <c r="O4" s="267" t="s">
        <v>171</v>
      </c>
      <c r="P4" s="523"/>
    </row>
    <row r="5" spans="1:16" ht="15" thickBot="1" x14ac:dyDescent="0.25">
      <c r="A5" s="259" t="s">
        <v>4</v>
      </c>
      <c r="B5" s="260"/>
      <c r="C5" s="261"/>
      <c r="D5" s="81">
        <v>20</v>
      </c>
      <c r="F5" s="612"/>
      <c r="G5" s="612"/>
      <c r="I5" s="257" t="s">
        <v>29</v>
      </c>
      <c r="J5" s="258"/>
      <c r="K5" s="507" t="s">
        <v>30</v>
      </c>
      <c r="L5" s="508"/>
      <c r="M5" s="508"/>
      <c r="N5" s="509"/>
      <c r="O5" s="267" t="s">
        <v>209</v>
      </c>
      <c r="P5" s="523"/>
    </row>
    <row r="6" spans="1:16" ht="15" thickBot="1" x14ac:dyDescent="0.25">
      <c r="A6" s="256"/>
      <c r="B6" s="254"/>
      <c r="C6" s="255" t="s">
        <v>33</v>
      </c>
      <c r="D6" s="187">
        <f>((D3+D4)/2)-D5</f>
        <v>50</v>
      </c>
      <c r="F6" s="612"/>
      <c r="G6" s="612"/>
    </row>
    <row r="7" spans="1:16" ht="15" thickBot="1" x14ac:dyDescent="0.25">
      <c r="A7" s="189"/>
      <c r="B7" s="190"/>
      <c r="C7" s="189"/>
      <c r="D7" s="191"/>
      <c r="F7" s="612"/>
      <c r="G7" s="612"/>
    </row>
    <row r="8" spans="1:16" ht="15" thickBot="1" x14ac:dyDescent="0.25">
      <c r="A8" s="253" t="s">
        <v>11</v>
      </c>
      <c r="B8" s="254"/>
      <c r="C8" s="255"/>
      <c r="D8" s="81">
        <v>1000</v>
      </c>
    </row>
    <row r="9" spans="1:16" ht="15" thickBot="1" x14ac:dyDescent="0.25">
      <c r="A9" s="189"/>
      <c r="B9" s="190"/>
      <c r="C9" s="189"/>
      <c r="D9" s="191"/>
    </row>
    <row r="10" spans="1:16" ht="29.25" thickBot="1" x14ac:dyDescent="0.25">
      <c r="A10" s="194" t="s">
        <v>19</v>
      </c>
      <c r="B10" s="194" t="s">
        <v>13</v>
      </c>
      <c r="C10" s="206" t="s">
        <v>18</v>
      </c>
      <c r="D10" s="277" t="s">
        <v>6</v>
      </c>
      <c r="E10" s="197">
        <v>288</v>
      </c>
      <c r="F10" s="197">
        <v>360</v>
      </c>
      <c r="G10" s="197">
        <v>433</v>
      </c>
      <c r="H10" s="197">
        <v>505</v>
      </c>
      <c r="I10" s="197">
        <v>578</v>
      </c>
      <c r="J10" s="197">
        <v>650</v>
      </c>
      <c r="K10" s="197">
        <v>723</v>
      </c>
      <c r="L10" s="197">
        <v>795</v>
      </c>
      <c r="M10" s="198">
        <v>868</v>
      </c>
      <c r="N10" s="168"/>
    </row>
    <row r="11" spans="1:16" x14ac:dyDescent="0.2">
      <c r="A11" s="216">
        <v>600</v>
      </c>
      <c r="B11" s="216" t="s">
        <v>21</v>
      </c>
      <c r="C11" s="205">
        <v>1.26</v>
      </c>
      <c r="D11" s="270"/>
      <c r="E11" s="169">
        <f>(($D$6/50)^$C11)*Outputs!F11</f>
        <v>248</v>
      </c>
      <c r="F11" s="171">
        <f>(($D$6/50)^$C11)*Outputs!G11</f>
        <v>296</v>
      </c>
      <c r="G11" s="171">
        <f>(($D$6/50)^$C11)*Outputs!H11</f>
        <v>345</v>
      </c>
      <c r="H11" s="171">
        <f>(($D$6/50)^$C11)*Outputs!I11</f>
        <v>393</v>
      </c>
      <c r="I11" s="171">
        <f>(($D$6/50)^$C11)*Outputs!J11</f>
        <v>442</v>
      </c>
      <c r="J11" s="171">
        <f>(($D$6/50)^$C11)*Outputs!K11</f>
        <v>490</v>
      </c>
      <c r="K11" s="171">
        <f>(($D$6/50)^$C11)*Outputs!L11</f>
        <v>538</v>
      </c>
      <c r="L11" s="171">
        <f>(($D$6/50)^$C11)*Outputs!M11</f>
        <v>586</v>
      </c>
      <c r="M11" s="172">
        <f>(($D$6/50)^$C11)*Outputs!N11</f>
        <v>634</v>
      </c>
      <c r="N11" s="168"/>
    </row>
    <row r="12" spans="1:16" x14ac:dyDescent="0.2">
      <c r="A12" s="231">
        <v>700</v>
      </c>
      <c r="B12" s="231" t="s">
        <v>21</v>
      </c>
      <c r="C12" s="290">
        <v>1.29</v>
      </c>
      <c r="D12" s="270"/>
      <c r="E12" s="177">
        <f>(($D$6/50)^$C12)*Outputs!F12</f>
        <v>277</v>
      </c>
      <c r="F12" s="174">
        <f>(($D$6/50)^$C12)*Outputs!G12</f>
        <v>332</v>
      </c>
      <c r="G12" s="174">
        <f>(($D$6/50)^$C12)*Outputs!H12</f>
        <v>388</v>
      </c>
      <c r="H12" s="174">
        <f>(($D$6/50)^$C12)*Outputs!I12</f>
        <v>443</v>
      </c>
      <c r="I12" s="174">
        <f>(($D$6/50)^$C12)*Outputs!J12</f>
        <v>498</v>
      </c>
      <c r="J12" s="174">
        <f>(($D$6/50)^$C12)*Outputs!K12</f>
        <v>553</v>
      </c>
      <c r="K12" s="174">
        <f>(($D$6/50)^$C12)*Outputs!L12</f>
        <v>608</v>
      </c>
      <c r="L12" s="174">
        <f>(($D$6/50)^$C12)*Outputs!M12</f>
        <v>663</v>
      </c>
      <c r="M12" s="178">
        <f>(($D$6/50)^$C12)*Outputs!N12</f>
        <v>722</v>
      </c>
      <c r="N12" s="168"/>
    </row>
    <row r="13" spans="1:16" x14ac:dyDescent="0.2">
      <c r="A13" s="231">
        <v>800</v>
      </c>
      <c r="B13" s="231" t="s">
        <v>21</v>
      </c>
      <c r="C13" s="290">
        <v>1.31</v>
      </c>
      <c r="D13" s="270"/>
      <c r="E13" s="177">
        <f>(($D$6/50)^$C13)*Outputs!F13</f>
        <v>309</v>
      </c>
      <c r="F13" s="174">
        <f>(($D$6/50)^$C13)*Outputs!G13</f>
        <v>372</v>
      </c>
      <c r="G13" s="174">
        <f>(($D$6/50)^$C13)*Outputs!H13</f>
        <v>435</v>
      </c>
      <c r="H13" s="174">
        <f>(($D$6/50)^$C13)*Outputs!I13</f>
        <v>498</v>
      </c>
      <c r="I13" s="174">
        <f>(($D$6/50)^$C13)*Outputs!J13</f>
        <v>561</v>
      </c>
      <c r="J13" s="174">
        <f>(($D$6/50)^$C13)*Outputs!K13</f>
        <v>623</v>
      </c>
      <c r="K13" s="174">
        <f>(($D$6/50)^$C13)*Outputs!L13</f>
        <v>687</v>
      </c>
      <c r="L13" s="174">
        <f>(($D$6/50)^$C13)*Outputs!M13</f>
        <v>749</v>
      </c>
      <c r="M13" s="178">
        <f>(($D$6/50)^$C13)*Outputs!N13</f>
        <v>823</v>
      </c>
      <c r="N13" s="168"/>
    </row>
    <row r="14" spans="1:16" x14ac:dyDescent="0.2">
      <c r="A14" s="231">
        <v>900</v>
      </c>
      <c r="B14" s="231" t="s">
        <v>21</v>
      </c>
      <c r="C14" s="290">
        <v>1.32</v>
      </c>
      <c r="D14" s="270"/>
      <c r="E14" s="177">
        <f>(($D$6/50)^$C14)*Outputs!F14</f>
        <v>339</v>
      </c>
      <c r="F14" s="174">
        <f>(($D$6/50)^$C14)*Outputs!G14</f>
        <v>408</v>
      </c>
      <c r="G14" s="174">
        <f>(($D$6/50)^$C14)*Outputs!H14</f>
        <v>488</v>
      </c>
      <c r="H14" s="174">
        <f>(($D$6/50)^$C14)*Outputs!I14</f>
        <v>548</v>
      </c>
      <c r="I14" s="174">
        <f>(($D$6/50)^$C14)*Outputs!J14</f>
        <v>618</v>
      </c>
      <c r="J14" s="174">
        <f>(($D$6/50)^$C14)*Outputs!K14</f>
        <v>688</v>
      </c>
      <c r="K14" s="174">
        <f>(($D$6/50)^$C14)*Outputs!L14</f>
        <v>759</v>
      </c>
      <c r="L14" s="174">
        <f>(($D$6/50)^$C14)*Outputs!M14</f>
        <v>829</v>
      </c>
      <c r="M14" s="178">
        <f>(($D$6/50)^$C14)*Outputs!N14</f>
        <v>901</v>
      </c>
      <c r="N14" s="168"/>
    </row>
    <row r="15" spans="1:16" x14ac:dyDescent="0.2">
      <c r="A15" s="231">
        <v>1000</v>
      </c>
      <c r="B15" s="231" t="s">
        <v>21</v>
      </c>
      <c r="C15" s="290">
        <v>1.33</v>
      </c>
      <c r="D15" s="270"/>
      <c r="E15" s="177">
        <f>(($D$6/50)^$C15)*Outputs!F15</f>
        <v>371</v>
      </c>
      <c r="F15" s="174">
        <f>(($D$6/50)^$C15)*Outputs!G15</f>
        <v>447</v>
      </c>
      <c r="G15" s="174">
        <f>(($D$6/50)^$C15)*Outputs!H15</f>
        <v>525</v>
      </c>
      <c r="H15" s="174">
        <f>(($D$6/50)^$C15)*Outputs!I15</f>
        <v>602</v>
      </c>
      <c r="I15" s="174">
        <f>(($D$6/50)^$C15)*Outputs!J15</f>
        <v>680</v>
      </c>
      <c r="J15" s="174">
        <f>(($D$6/50)^$C15)*Outputs!K15</f>
        <v>757</v>
      </c>
      <c r="K15" s="174">
        <f>(($D$6/50)^$C15)*Outputs!L15</f>
        <v>835</v>
      </c>
      <c r="L15" s="174">
        <f>(($D$6/50)^$C15)*Outputs!M15</f>
        <v>911</v>
      </c>
      <c r="M15" s="178">
        <f>(($D$6/50)^$C15)*Outputs!N15</f>
        <v>981</v>
      </c>
      <c r="N15" s="168"/>
    </row>
    <row r="16" spans="1:16" x14ac:dyDescent="0.2">
      <c r="A16" s="231">
        <v>1100</v>
      </c>
      <c r="B16" s="231" t="s">
        <v>21</v>
      </c>
      <c r="C16" s="290">
        <v>1.31</v>
      </c>
      <c r="D16" s="270"/>
      <c r="E16" s="177">
        <f>(($D$6/50)^$C16)*Outputs!F16</f>
        <v>397</v>
      </c>
      <c r="F16" s="174">
        <f>(($D$6/50)^$C16)*Outputs!G16</f>
        <v>486</v>
      </c>
      <c r="G16" s="174">
        <f>(($D$6/50)^$C16)*Outputs!H16</f>
        <v>575</v>
      </c>
      <c r="H16" s="174">
        <f>(($D$6/50)^$C16)*Outputs!I16</f>
        <v>662</v>
      </c>
      <c r="I16" s="174">
        <f>(($D$6/50)^$C16)*Outputs!J16</f>
        <v>749</v>
      </c>
      <c r="J16" s="174">
        <f>(($D$6/50)^$C16)*Outputs!K16</f>
        <v>833</v>
      </c>
      <c r="K16" s="174">
        <f>(($D$6/50)^$C16)*Outputs!L16</f>
        <v>918</v>
      </c>
      <c r="L16" s="174">
        <f>(($D$6/50)^$C16)*Outputs!M16</f>
        <v>1001</v>
      </c>
      <c r="M16" s="178">
        <f>(($D$6/50)^$C16)*Outputs!N16</f>
        <v>1101</v>
      </c>
      <c r="N16" s="168"/>
    </row>
    <row r="17" spans="1:14" x14ac:dyDescent="0.2">
      <c r="A17" s="231">
        <v>1200</v>
      </c>
      <c r="B17" s="231" t="s">
        <v>21</v>
      </c>
      <c r="C17" s="290">
        <v>1.32</v>
      </c>
      <c r="D17" s="270"/>
      <c r="E17" s="177">
        <f>(($D$6/50)^$C17)*Outputs!F17</f>
        <v>429</v>
      </c>
      <c r="F17" s="174">
        <f>(($D$6/50)^$C17)*Outputs!G17</f>
        <v>526</v>
      </c>
      <c r="G17" s="174">
        <f>(($D$6/50)^$C17)*Outputs!H17</f>
        <v>623</v>
      </c>
      <c r="H17" s="174">
        <f>(($D$6/50)^$C17)*Outputs!I17</f>
        <v>716</v>
      </c>
      <c r="I17" s="174">
        <f>(($D$6/50)^$C17)*Outputs!J17</f>
        <v>810</v>
      </c>
      <c r="J17" s="174">
        <f>(($D$6/50)^$C17)*Outputs!K17</f>
        <v>902</v>
      </c>
      <c r="K17" s="174">
        <f>(($D$6/50)^$C17)*Outputs!L17</f>
        <v>993</v>
      </c>
      <c r="L17" s="174">
        <f>(($D$6/50)^$C17)*Outputs!M17</f>
        <v>1083</v>
      </c>
      <c r="M17" s="178">
        <f>(($D$6/50)^$C17)*Outputs!N17</f>
        <v>1173</v>
      </c>
      <c r="N17" s="168"/>
    </row>
    <row r="18" spans="1:14" x14ac:dyDescent="0.2">
      <c r="A18" s="231">
        <v>1300</v>
      </c>
      <c r="B18" s="231" t="s">
        <v>21</v>
      </c>
      <c r="C18" s="290">
        <v>1.31</v>
      </c>
      <c r="D18" s="270"/>
      <c r="E18" s="177">
        <f>(($D$6/50)^$C18)*Outputs!F18</f>
        <v>462</v>
      </c>
      <c r="F18" s="174">
        <f>(($D$6/50)^$C18)*Outputs!G18</f>
        <v>566</v>
      </c>
      <c r="G18" s="174">
        <f>(($D$6/50)^$C18)*Outputs!H18</f>
        <v>670</v>
      </c>
      <c r="H18" s="174">
        <f>(($D$6/50)^$C18)*Outputs!I18</f>
        <v>771</v>
      </c>
      <c r="I18" s="174">
        <f>(($D$6/50)^$C18)*Outputs!J18</f>
        <v>872</v>
      </c>
      <c r="J18" s="174">
        <f>(($D$6/50)^$C18)*Outputs!K18</f>
        <v>970</v>
      </c>
      <c r="K18" s="174">
        <f>(($D$6/50)^$C18)*Outputs!L18</f>
        <v>1069</v>
      </c>
      <c r="L18" s="174">
        <f>(($D$6/50)^$C18)*Outputs!M18</f>
        <v>1165</v>
      </c>
      <c r="M18" s="178">
        <f>(($D$6/50)^$C18)*Outputs!N18</f>
        <v>1278</v>
      </c>
      <c r="N18" s="168"/>
    </row>
    <row r="19" spans="1:14" x14ac:dyDescent="0.2">
      <c r="A19" s="231">
        <v>1400</v>
      </c>
      <c r="B19" s="231" t="s">
        <v>21</v>
      </c>
      <c r="C19" s="290">
        <v>1.31</v>
      </c>
      <c r="D19" s="270"/>
      <c r="E19" s="177">
        <f>(($D$6/50)^$C19)*Outputs!F19</f>
        <v>494</v>
      </c>
      <c r="F19" s="174">
        <f>(($D$6/50)^$C19)*Outputs!G19</f>
        <v>606</v>
      </c>
      <c r="G19" s="174">
        <f>(($D$6/50)^$C19)*Outputs!H19</f>
        <v>717</v>
      </c>
      <c r="H19" s="174">
        <f>(($D$6/50)^$C19)*Outputs!I19</f>
        <v>825</v>
      </c>
      <c r="I19" s="174">
        <f>(($D$6/50)^$C19)*Outputs!J19</f>
        <v>933</v>
      </c>
      <c r="J19" s="174">
        <f>(($D$6/50)^$C19)*Outputs!K19</f>
        <v>1038</v>
      </c>
      <c r="K19" s="174">
        <f>(($D$6/50)^$C19)*Outputs!L19</f>
        <v>1144</v>
      </c>
      <c r="L19" s="174">
        <f>(($D$6/50)^$C19)*Outputs!M19</f>
        <v>1247</v>
      </c>
      <c r="M19" s="178">
        <f>(($D$6/50)^$C19)*Outputs!N19</f>
        <v>1366</v>
      </c>
      <c r="N19" s="168"/>
    </row>
    <row r="20" spans="1:14" x14ac:dyDescent="0.2">
      <c r="A20" s="231">
        <v>1500</v>
      </c>
      <c r="B20" s="231" t="s">
        <v>21</v>
      </c>
      <c r="C20" s="290">
        <v>1.31</v>
      </c>
      <c r="D20" s="270"/>
      <c r="E20" s="177">
        <f>(($D$6/50)^$C20)*Outputs!F20</f>
        <v>527</v>
      </c>
      <c r="F20" s="174">
        <f>(($D$6/50)^$C20)*Outputs!G20</f>
        <v>646</v>
      </c>
      <c r="G20" s="174">
        <f>(($D$6/50)^$C20)*Outputs!H20</f>
        <v>764</v>
      </c>
      <c r="H20" s="174">
        <f>(($D$6/50)^$C20)*Outputs!I20</f>
        <v>879</v>
      </c>
      <c r="I20" s="174">
        <f>(($D$6/50)^$C20)*Outputs!J20</f>
        <v>994</v>
      </c>
      <c r="J20" s="174">
        <f>(($D$6/50)^$C20)*Outputs!K20</f>
        <v>1106</v>
      </c>
      <c r="K20" s="174">
        <f>(($D$6/50)^$C20)*Outputs!L20</f>
        <v>1219</v>
      </c>
      <c r="L20" s="174">
        <f>(($D$6/50)^$C20)*Outputs!M20</f>
        <v>1329</v>
      </c>
      <c r="M20" s="178">
        <f>(($D$6/50)^$C20)*Outputs!N20</f>
        <v>1454</v>
      </c>
      <c r="N20" s="168"/>
    </row>
    <row r="21" spans="1:14" x14ac:dyDescent="0.2">
      <c r="A21" s="231">
        <v>1600</v>
      </c>
      <c r="B21" s="231" t="s">
        <v>21</v>
      </c>
      <c r="C21" s="290">
        <v>1.32</v>
      </c>
      <c r="D21" s="270"/>
      <c r="E21" s="177">
        <f>(($D$6/50)^$C21)*Outputs!F21</f>
        <v>559</v>
      </c>
      <c r="F21" s="174">
        <f>(($D$6/50)^$C21)*Outputs!G21</f>
        <v>686</v>
      </c>
      <c r="G21" s="174">
        <f>(($D$6/50)^$C21)*Outputs!H21</f>
        <v>811</v>
      </c>
      <c r="H21" s="174">
        <f>(($D$6/50)^$C21)*Outputs!I21</f>
        <v>933</v>
      </c>
      <c r="I21" s="174">
        <f>(($D$6/50)^$C21)*Outputs!J21</f>
        <v>1056</v>
      </c>
      <c r="J21" s="174">
        <f>(($D$6/50)^$C21)*Outputs!K21</f>
        <v>1175</v>
      </c>
      <c r="K21" s="174">
        <f>(($D$6/50)^$C21)*Outputs!L21</f>
        <v>1294</v>
      </c>
      <c r="L21" s="174">
        <f>(($D$6/50)^$C21)*Outputs!M21</f>
        <v>1411</v>
      </c>
      <c r="M21" s="178">
        <f>(($D$6/50)^$C21)*Outputs!N21</f>
        <v>1541</v>
      </c>
      <c r="N21" s="168"/>
    </row>
    <row r="22" spans="1:14" x14ac:dyDescent="0.2">
      <c r="A22" s="231">
        <v>1700</v>
      </c>
      <c r="B22" s="231" t="s">
        <v>21</v>
      </c>
      <c r="C22" s="290">
        <v>1.32</v>
      </c>
      <c r="D22" s="270"/>
      <c r="E22" s="177">
        <f>(($D$6/50)^$C22)*Outputs!F22</f>
        <v>592</v>
      </c>
      <c r="F22" s="174">
        <f>(($D$6/50)^$C22)*Outputs!G22</f>
        <v>725</v>
      </c>
      <c r="G22" s="174">
        <f>(($D$6/50)^$C22)*Outputs!H22</f>
        <v>858</v>
      </c>
      <c r="H22" s="174">
        <f>(($D$6/50)^$C22)*Outputs!I22</f>
        <v>988</v>
      </c>
      <c r="I22" s="174">
        <f>(($D$6/50)^$C22)*Outputs!J22</f>
        <v>1117</v>
      </c>
      <c r="J22" s="174">
        <f>(($D$6/50)^$C22)*Outputs!K22</f>
        <v>1243</v>
      </c>
      <c r="K22" s="174">
        <f>(($D$6/50)^$C22)*Outputs!L22</f>
        <v>1370</v>
      </c>
      <c r="L22" s="174">
        <f>(($D$6/50)^$C22)*Outputs!M22</f>
        <v>1493</v>
      </c>
      <c r="M22" s="178">
        <f>(($D$6/50)^$C22)*Outputs!N22</f>
        <v>1629</v>
      </c>
      <c r="N22" s="168"/>
    </row>
    <row r="23" spans="1:14" x14ac:dyDescent="0.2">
      <c r="A23" s="231">
        <v>1800</v>
      </c>
      <c r="B23" s="231" t="s">
        <v>21</v>
      </c>
      <c r="C23" s="290">
        <v>1.32</v>
      </c>
      <c r="D23" s="270"/>
      <c r="E23" s="177">
        <f>(($D$6/50)^$C23)*Outputs!F23</f>
        <v>625</v>
      </c>
      <c r="F23" s="174">
        <f>(($D$6/50)^$C23)*Outputs!G23</f>
        <v>765</v>
      </c>
      <c r="G23" s="174">
        <f>(($D$6/50)^$C23)*Outputs!H23</f>
        <v>906</v>
      </c>
      <c r="H23" s="174">
        <f>(($D$6/50)^$C23)*Outputs!I23</f>
        <v>1042</v>
      </c>
      <c r="I23" s="174">
        <f>(($D$6/50)^$C23)*Outputs!J23</f>
        <v>1178</v>
      </c>
      <c r="J23" s="174">
        <f>(($D$6/50)^$C23)*Outputs!K23</f>
        <v>1311</v>
      </c>
      <c r="K23" s="174">
        <f>(($D$6/50)^$C23)*Outputs!L23</f>
        <v>1445</v>
      </c>
      <c r="L23" s="174">
        <f>(($D$6/50)^$C23)*Outputs!M23</f>
        <v>1576</v>
      </c>
      <c r="M23" s="178">
        <f>(($D$6/50)^$C23)*Outputs!N23</f>
        <v>1716</v>
      </c>
      <c r="N23" s="168"/>
    </row>
    <row r="24" spans="1:14" x14ac:dyDescent="0.2">
      <c r="A24" s="231">
        <v>1900</v>
      </c>
      <c r="B24" s="231" t="s">
        <v>21</v>
      </c>
      <c r="C24" s="290">
        <v>1.32</v>
      </c>
      <c r="D24" s="270"/>
      <c r="E24" s="177">
        <f>(($D$6/50)^$C24)*Outputs!F24</f>
        <v>657</v>
      </c>
      <c r="F24" s="174">
        <f>(($D$6/50)^$C24)*Outputs!G24</f>
        <v>805</v>
      </c>
      <c r="G24" s="174">
        <f>(($D$6/50)^$C24)*Outputs!H24</f>
        <v>953</v>
      </c>
      <c r="H24" s="174">
        <f>(($D$6/50)^$C24)*Outputs!I24</f>
        <v>1096</v>
      </c>
      <c r="I24" s="174">
        <f>(($D$6/50)^$C24)*Outputs!J24</f>
        <v>1240</v>
      </c>
      <c r="J24" s="174">
        <f>(($D$6/50)^$C24)*Outputs!K24</f>
        <v>1380</v>
      </c>
      <c r="K24" s="174">
        <f>(($D$6/50)^$C24)*Outputs!L24</f>
        <v>1521</v>
      </c>
      <c r="L24" s="174">
        <f>(($D$6/50)^$C24)*Outputs!M24</f>
        <v>1658</v>
      </c>
      <c r="M24" s="178">
        <f>(($D$6/50)^$C24)*Outputs!N24</f>
        <v>1808</v>
      </c>
      <c r="N24" s="168"/>
    </row>
    <row r="25" spans="1:14" x14ac:dyDescent="0.2">
      <c r="A25" s="231">
        <v>2000</v>
      </c>
      <c r="B25" s="231" t="s">
        <v>21</v>
      </c>
      <c r="C25" s="290">
        <v>1.32</v>
      </c>
      <c r="D25" s="270"/>
      <c r="E25" s="177">
        <f>(($D$6/50)^$C25)*Outputs!F25</f>
        <v>690</v>
      </c>
      <c r="F25" s="174">
        <f>(($D$6/50)^$C25)*Outputs!G25</f>
        <v>845</v>
      </c>
      <c r="G25" s="174">
        <f>(($D$6/50)^$C25)*Outputs!H25</f>
        <v>1000</v>
      </c>
      <c r="H25" s="174">
        <f>(($D$6/50)^$C25)*Outputs!I25</f>
        <v>1151</v>
      </c>
      <c r="I25" s="174">
        <f>(($D$6/50)^$C25)*Outputs!J25</f>
        <v>1302</v>
      </c>
      <c r="J25" s="174">
        <f>(($D$6/50)^$C25)*Outputs!K25</f>
        <v>1449</v>
      </c>
      <c r="K25" s="174">
        <f>(($D$6/50)^$C25)*Outputs!L25</f>
        <v>1596</v>
      </c>
      <c r="L25" s="174">
        <f>(($D$6/50)^$C25)*Outputs!M25</f>
        <v>1740</v>
      </c>
      <c r="M25" s="178">
        <f>(($D$6/50)^$C25)*Outputs!N25</f>
        <v>1890</v>
      </c>
      <c r="N25" s="168"/>
    </row>
    <row r="26" spans="1:14" x14ac:dyDescent="0.2">
      <c r="A26" s="231">
        <v>2100</v>
      </c>
      <c r="B26" s="231" t="s">
        <v>21</v>
      </c>
      <c r="C26" s="290">
        <v>1.31</v>
      </c>
      <c r="D26" s="270"/>
      <c r="E26" s="177">
        <f>(($D$6/50)^$C26)*Outputs!F26</f>
        <v>723</v>
      </c>
      <c r="F26" s="174">
        <f>(($D$6/50)^$C26)*Outputs!G26</f>
        <v>886</v>
      </c>
      <c r="G26" s="174">
        <f>(($D$6/50)^$C26)*Outputs!H26</f>
        <v>1048</v>
      </c>
      <c r="H26" s="174">
        <f>(($D$6/50)^$C26)*Outputs!I26</f>
        <v>1206</v>
      </c>
      <c r="I26" s="174">
        <f>(($D$6/50)^$C26)*Outputs!J26</f>
        <v>1363</v>
      </c>
      <c r="J26" s="174">
        <f>(($D$6/50)^$C26)*Outputs!K26</f>
        <v>1517</v>
      </c>
      <c r="K26" s="174">
        <f>(($D$6/50)^$C26)*Outputs!L26</f>
        <v>1672</v>
      </c>
      <c r="L26" s="174">
        <f>(($D$6/50)^$C26)*Outputs!M26</f>
        <v>1823</v>
      </c>
      <c r="M26" s="178">
        <f>(($D$6/50)^$C26)*Outputs!N26</f>
        <v>1991</v>
      </c>
      <c r="N26" s="168"/>
    </row>
    <row r="27" spans="1:14" x14ac:dyDescent="0.2">
      <c r="A27" s="231">
        <v>2200</v>
      </c>
      <c r="B27" s="231" t="s">
        <v>21</v>
      </c>
      <c r="C27" s="290">
        <v>1.31</v>
      </c>
      <c r="D27" s="270"/>
      <c r="E27" s="177">
        <f>(($D$6/50)^$C27)*Outputs!F27</f>
        <v>755</v>
      </c>
      <c r="F27" s="174">
        <f>(($D$6/50)^$C27)*Outputs!G27</f>
        <v>926</v>
      </c>
      <c r="G27" s="174">
        <f>(($D$6/50)^$C27)*Outputs!H27</f>
        <v>1096</v>
      </c>
      <c r="H27" s="174">
        <f>(($D$6/50)^$C27)*Outputs!I27</f>
        <v>1260</v>
      </c>
      <c r="I27" s="174">
        <f>(($D$6/50)^$C27)*Outputs!J27</f>
        <v>1426</v>
      </c>
      <c r="J27" s="174">
        <f>(($D$6/50)^$C27)*Outputs!K27</f>
        <v>1586</v>
      </c>
      <c r="K27" s="174">
        <f>(($D$6/50)^$C27)*Outputs!L27</f>
        <v>1748</v>
      </c>
      <c r="L27" s="174">
        <f>(($D$6/50)^$C27)*Outputs!M27</f>
        <v>1906</v>
      </c>
      <c r="M27" s="178">
        <f>(($D$6/50)^$C27)*Outputs!N27</f>
        <v>2084</v>
      </c>
      <c r="N27" s="168"/>
    </row>
    <row r="28" spans="1:14" x14ac:dyDescent="0.2">
      <c r="A28" s="231">
        <v>2300</v>
      </c>
      <c r="B28" s="231" t="s">
        <v>21</v>
      </c>
      <c r="C28" s="290">
        <v>1.31</v>
      </c>
      <c r="D28" s="270"/>
      <c r="E28" s="177">
        <f>(($D$6/50)^$C28)*Outputs!F28</f>
        <v>788</v>
      </c>
      <c r="F28" s="174">
        <f>(($D$6/50)^$C28)*Outputs!G28</f>
        <v>966</v>
      </c>
      <c r="G28" s="174">
        <f>(($D$6/50)^$C28)*Outputs!H28</f>
        <v>1143</v>
      </c>
      <c r="H28" s="174">
        <f>(($D$6/50)^$C28)*Outputs!I28</f>
        <v>1315</v>
      </c>
      <c r="I28" s="174">
        <f>(($D$6/50)^$C28)*Outputs!J28</f>
        <v>1488</v>
      </c>
      <c r="J28" s="174">
        <f>(($D$6/50)^$C28)*Outputs!K28</f>
        <v>1656</v>
      </c>
      <c r="K28" s="174">
        <f>(($D$6/50)^$C28)*Outputs!L28</f>
        <v>1824</v>
      </c>
      <c r="L28" s="174">
        <f>(($D$6/50)^$C28)*Outputs!M28</f>
        <v>1989</v>
      </c>
      <c r="M28" s="178">
        <f>(($D$6/50)^$C28)*Outputs!N28</f>
        <v>2153</v>
      </c>
      <c r="N28" s="168"/>
    </row>
    <row r="29" spans="1:14" x14ac:dyDescent="0.2">
      <c r="A29" s="231">
        <v>2400</v>
      </c>
      <c r="B29" s="231" t="s">
        <v>21</v>
      </c>
      <c r="C29" s="290">
        <v>1.31</v>
      </c>
      <c r="D29" s="270"/>
      <c r="E29" s="177">
        <f>(($D$6/50)^$C29)*Outputs!F29</f>
        <v>822</v>
      </c>
      <c r="F29" s="174">
        <f>(($D$6/50)^$C29)*Outputs!G29</f>
        <v>1007</v>
      </c>
      <c r="G29" s="174">
        <f>(($D$6/50)^$C29)*Outputs!H29</f>
        <v>1191</v>
      </c>
      <c r="H29" s="174">
        <f>(($D$6/50)^$C29)*Outputs!I29</f>
        <v>1371</v>
      </c>
      <c r="I29" s="174">
        <f>(($D$6/50)^$C29)*Outputs!J29</f>
        <v>1550</v>
      </c>
      <c r="J29" s="174">
        <f>(($D$6/50)^$C29)*Outputs!K29</f>
        <v>1725</v>
      </c>
      <c r="K29" s="174">
        <f>(($D$6/50)^$C29)*Outputs!L29</f>
        <v>1901</v>
      </c>
      <c r="L29" s="174">
        <f>(($D$6/50)^$C29)*Outputs!M29</f>
        <v>2073</v>
      </c>
      <c r="M29" s="178">
        <f>(($D$6/50)^$C29)*Outputs!N29</f>
        <v>2271</v>
      </c>
      <c r="N29" s="168"/>
    </row>
    <row r="30" spans="1:14" x14ac:dyDescent="0.2">
      <c r="A30" s="231">
        <v>2500</v>
      </c>
      <c r="B30" s="231" t="s">
        <v>21</v>
      </c>
      <c r="C30" s="290">
        <v>1.31</v>
      </c>
      <c r="D30" s="270"/>
      <c r="E30" s="177">
        <f>(($D$6/50)^$C30)*Outputs!F30</f>
        <v>855</v>
      </c>
      <c r="F30" s="174">
        <f>(($D$6/50)^$C30)*Outputs!G30</f>
        <v>1048</v>
      </c>
      <c r="G30" s="174">
        <f>(($D$6/50)^$C30)*Outputs!H30</f>
        <v>1240</v>
      </c>
      <c r="H30" s="174">
        <f>(($D$6/50)^$C30)*Outputs!I30</f>
        <v>1426</v>
      </c>
      <c r="I30" s="174">
        <f>(($D$6/50)^$C30)*Outputs!J30</f>
        <v>1613</v>
      </c>
      <c r="J30" s="174">
        <f>(($D$6/50)^$C30)*Outputs!K30</f>
        <v>1795</v>
      </c>
      <c r="K30" s="174">
        <f>(($D$6/50)^$C30)*Outputs!L30</f>
        <v>1978</v>
      </c>
      <c r="L30" s="174">
        <f>(($D$6/50)^$C30)*Outputs!M30</f>
        <v>2157</v>
      </c>
      <c r="M30" s="178">
        <f>(($D$6/50)^$C30)*Outputs!N30</f>
        <v>2365</v>
      </c>
      <c r="N30" s="168"/>
    </row>
    <row r="31" spans="1:14" x14ac:dyDescent="0.2">
      <c r="A31" s="231">
        <v>2600</v>
      </c>
      <c r="B31" s="231" t="s">
        <v>21</v>
      </c>
      <c r="C31" s="290">
        <v>1.3</v>
      </c>
      <c r="D31" s="270"/>
      <c r="E31" s="177">
        <f>(($D$6/50)^$C31)*Outputs!F31</f>
        <v>888</v>
      </c>
      <c r="F31" s="174">
        <f>(($D$6/50)^$C31)*Outputs!G31</f>
        <v>1088</v>
      </c>
      <c r="G31" s="174">
        <f>(($D$6/50)^$C31)*Outputs!H31</f>
        <v>1288</v>
      </c>
      <c r="H31" s="174">
        <f>(($D$6/50)^$C31)*Outputs!I31</f>
        <v>1482</v>
      </c>
      <c r="I31" s="174">
        <f>(($D$6/50)^$C31)*Outputs!J31</f>
        <v>1676</v>
      </c>
      <c r="J31" s="174">
        <f>(($D$6/50)^$C31)*Outputs!K31</f>
        <v>1865</v>
      </c>
      <c r="K31" s="174">
        <f>(($D$6/50)^$C31)*Outputs!L31</f>
        <v>2055</v>
      </c>
      <c r="L31" s="174">
        <f>(($D$6/50)^$C31)*Outputs!M31</f>
        <v>2241</v>
      </c>
      <c r="M31" s="178">
        <f>(($D$6/50)^$C31)*Outputs!N31</f>
        <v>2460</v>
      </c>
      <c r="N31" s="168"/>
    </row>
    <row r="32" spans="1:14" x14ac:dyDescent="0.2">
      <c r="A32" s="231">
        <v>2700</v>
      </c>
      <c r="B32" s="231" t="s">
        <v>21</v>
      </c>
      <c r="C32" s="290">
        <v>1.3</v>
      </c>
      <c r="D32" s="270"/>
      <c r="E32" s="177">
        <f>(($D$6/50)^$C32)*Outputs!F32</f>
        <v>855</v>
      </c>
      <c r="F32" s="174">
        <f>(($D$6/50)^$C32)*Outputs!G32</f>
        <v>1048</v>
      </c>
      <c r="G32" s="174">
        <f>(($D$6/50)^$C32)*Outputs!H32</f>
        <v>1240</v>
      </c>
      <c r="H32" s="174">
        <f>(($D$6/50)^$C32)*Outputs!I32</f>
        <v>1426</v>
      </c>
      <c r="I32" s="174">
        <f>(($D$6/50)^$C32)*Outputs!J32</f>
        <v>1613</v>
      </c>
      <c r="J32" s="174">
        <f>(($D$6/50)^$C32)*Outputs!K32</f>
        <v>1795</v>
      </c>
      <c r="K32" s="174">
        <f>(($D$6/50)^$C32)*Outputs!L32</f>
        <v>1978</v>
      </c>
      <c r="L32" s="174">
        <f>(($D$6/50)^$C32)*Outputs!M32</f>
        <v>2157</v>
      </c>
      <c r="M32" s="178">
        <f>(($D$6/50)^$C32)*Outputs!N32</f>
        <v>2370</v>
      </c>
      <c r="N32" s="168"/>
    </row>
    <row r="33" spans="1:14" x14ac:dyDescent="0.2">
      <c r="A33" s="231">
        <v>2800</v>
      </c>
      <c r="B33" s="231" t="s">
        <v>21</v>
      </c>
      <c r="C33" s="290">
        <v>1.3</v>
      </c>
      <c r="D33" s="270"/>
      <c r="E33" s="177">
        <f>(($D$6/50)^$C33)*Outputs!F33</f>
        <v>955</v>
      </c>
      <c r="F33" s="174">
        <f>(($D$6/50)^$C33)*Outputs!G33</f>
        <v>1171</v>
      </c>
      <c r="G33" s="174">
        <f>(($D$6/50)^$C33)*Outputs!H33</f>
        <v>1385</v>
      </c>
      <c r="H33" s="174">
        <f>(($D$6/50)^$C33)*Outputs!I33</f>
        <v>1594</v>
      </c>
      <c r="I33" s="174">
        <f>(($D$6/50)^$C33)*Outputs!J33</f>
        <v>1802</v>
      </c>
      <c r="J33" s="174">
        <f>(($D$6/50)^$C33)*Outputs!K33</f>
        <v>2006</v>
      </c>
      <c r="K33" s="174">
        <f>(($D$6/50)^$C33)*Outputs!L33</f>
        <v>2210</v>
      </c>
      <c r="L33" s="174">
        <f>(($D$6/50)^$C33)*Outputs!M33</f>
        <v>2410</v>
      </c>
      <c r="M33" s="178">
        <f>(($D$6/50)^$C33)*Outputs!N33</f>
        <v>2650</v>
      </c>
      <c r="N33" s="168"/>
    </row>
    <row r="34" spans="1:14" x14ac:dyDescent="0.2">
      <c r="A34" s="231">
        <v>2900</v>
      </c>
      <c r="B34" s="231" t="s">
        <v>21</v>
      </c>
      <c r="C34" s="290">
        <v>1.3</v>
      </c>
      <c r="D34" s="270"/>
      <c r="E34" s="177">
        <f>(($D$6/50)^$C34)*Outputs!F34</f>
        <v>989</v>
      </c>
      <c r="F34" s="174">
        <f>(($D$6/50)^$C34)*Outputs!G34</f>
        <v>1212</v>
      </c>
      <c r="G34" s="174">
        <f>(($D$6/50)^$C34)*Outputs!H34</f>
        <v>1434</v>
      </c>
      <c r="H34" s="174">
        <f>(($D$6/50)^$C34)*Outputs!I34</f>
        <v>1650</v>
      </c>
      <c r="I34" s="174">
        <f>(($D$6/50)^$C34)*Outputs!J34</f>
        <v>1866</v>
      </c>
      <c r="J34" s="174">
        <f>(($D$6/50)^$C34)*Outputs!K34</f>
        <v>2077</v>
      </c>
      <c r="K34" s="174">
        <f>(($D$6/50)^$C34)*Outputs!L34</f>
        <v>2288</v>
      </c>
      <c r="L34" s="174">
        <f>(($D$6/50)^$C34)*Outputs!M34</f>
        <v>2495</v>
      </c>
      <c r="M34" s="178">
        <f>(($D$6/50)^$C34)*Outputs!N34</f>
        <v>2746</v>
      </c>
      <c r="N34" s="168"/>
    </row>
    <row r="35" spans="1:14" x14ac:dyDescent="0.2">
      <c r="A35" s="231">
        <v>3000</v>
      </c>
      <c r="B35" s="231" t="s">
        <v>21</v>
      </c>
      <c r="C35" s="290">
        <v>1.3</v>
      </c>
      <c r="D35" s="270"/>
      <c r="E35" s="177">
        <f>(($D$6/50)^$C35)*Outputs!F35</f>
        <v>1023</v>
      </c>
      <c r="F35" s="174">
        <f>(($D$6/50)^$C35)*Outputs!G35</f>
        <v>1254</v>
      </c>
      <c r="G35" s="174">
        <f>(($D$6/50)^$C35)*Outputs!H35</f>
        <v>1483</v>
      </c>
      <c r="H35" s="174">
        <f>(($D$6/50)^$C35)*Outputs!I35</f>
        <v>1707</v>
      </c>
      <c r="I35" s="174">
        <f>(($D$6/50)^$C35)*Outputs!J35</f>
        <v>1930</v>
      </c>
      <c r="J35" s="174">
        <f>(($D$6/50)^$C35)*Outputs!K35</f>
        <v>2148</v>
      </c>
      <c r="K35" s="174">
        <f>(($D$6/50)^$C35)*Outputs!L35</f>
        <v>2367</v>
      </c>
      <c r="L35" s="174">
        <f>(($D$6/50)^$C35)*Outputs!M35</f>
        <v>2581</v>
      </c>
      <c r="M35" s="178">
        <f>(($D$6/50)^$C35)*Outputs!N35</f>
        <v>2837</v>
      </c>
      <c r="N35" s="168"/>
    </row>
    <row r="36" spans="1:14" x14ac:dyDescent="0.2">
      <c r="A36" s="231">
        <v>600</v>
      </c>
      <c r="B36" s="231" t="s">
        <v>22</v>
      </c>
      <c r="C36" s="290">
        <v>1.33</v>
      </c>
      <c r="D36" s="270"/>
      <c r="E36" s="177">
        <f>(($D$6/50)^$C36)*Outputs!F36</f>
        <v>360</v>
      </c>
      <c r="F36" s="174">
        <f>(($D$6/50)^$C36)*Outputs!G36</f>
        <v>441</v>
      </c>
      <c r="G36" s="174">
        <f>(($D$6/50)^$C36)*Outputs!H36</f>
        <v>521</v>
      </c>
      <c r="H36" s="174">
        <f>(($D$6/50)^$C36)*Outputs!I36</f>
        <v>599</v>
      </c>
      <c r="I36" s="174">
        <f>(($D$6/50)^$C36)*Outputs!J36</f>
        <v>677</v>
      </c>
      <c r="J36" s="174">
        <f>(($D$6/50)^$C36)*Outputs!K36</f>
        <v>753</v>
      </c>
      <c r="K36" s="174">
        <f>(($D$6/50)^$C36)*Outputs!L36</f>
        <v>829</v>
      </c>
      <c r="L36" s="174">
        <f>(($D$6/50)^$C36)*Outputs!M36</f>
        <v>903</v>
      </c>
      <c r="M36" s="178">
        <f>(($D$6/50)^$C36)*Outputs!N36</f>
        <v>978</v>
      </c>
      <c r="N36" s="168"/>
    </row>
    <row r="37" spans="1:14" x14ac:dyDescent="0.2">
      <c r="A37" s="231">
        <v>700</v>
      </c>
      <c r="B37" s="231" t="s">
        <v>22</v>
      </c>
      <c r="C37" s="290">
        <v>1.32</v>
      </c>
      <c r="D37" s="270"/>
      <c r="E37" s="177">
        <f>(($D$6/50)^$C37)*Outputs!F37</f>
        <v>418</v>
      </c>
      <c r="F37" s="174">
        <f>(($D$6/50)^$C37)*Outputs!G37</f>
        <v>510</v>
      </c>
      <c r="G37" s="174">
        <f>(($D$6/50)^$C37)*Outputs!H37</f>
        <v>602</v>
      </c>
      <c r="H37" s="174">
        <f>(($D$6/50)^$C37)*Outputs!I37</f>
        <v>691</v>
      </c>
      <c r="I37" s="174">
        <f>(($D$6/50)^$C37)*Outputs!J37</f>
        <v>779</v>
      </c>
      <c r="J37" s="174">
        <f>(($D$6/50)^$C37)*Outputs!K37</f>
        <v>866</v>
      </c>
      <c r="K37" s="174">
        <f>(($D$6/50)^$C37)*Outputs!L37</f>
        <v>952</v>
      </c>
      <c r="L37" s="174">
        <f>(($D$6/50)^$C37)*Outputs!M37</f>
        <v>1036</v>
      </c>
      <c r="M37" s="178">
        <f>(($D$6/50)^$C37)*Outputs!N37</f>
        <v>1121</v>
      </c>
      <c r="N37" s="168"/>
    </row>
    <row r="38" spans="1:14" x14ac:dyDescent="0.2">
      <c r="A38" s="231">
        <v>800</v>
      </c>
      <c r="B38" s="231" t="s">
        <v>22</v>
      </c>
      <c r="C38" s="290">
        <v>1.31</v>
      </c>
      <c r="D38" s="270"/>
      <c r="E38" s="177">
        <f>(($D$6/50)^$C38)*Outputs!F38</f>
        <v>465</v>
      </c>
      <c r="F38" s="174">
        <f>(($D$6/50)^$C38)*Outputs!G38</f>
        <v>569</v>
      </c>
      <c r="G38" s="174">
        <f>(($D$6/50)^$C38)*Outputs!H38</f>
        <v>672</v>
      </c>
      <c r="H38" s="174">
        <f>(($D$6/50)^$C38)*Outputs!I38</f>
        <v>773</v>
      </c>
      <c r="I38" s="174">
        <f>(($D$6/50)^$C38)*Outputs!J38</f>
        <v>873</v>
      </c>
      <c r="J38" s="174">
        <f>(($D$6/50)^$C38)*Outputs!K38</f>
        <v>971</v>
      </c>
      <c r="K38" s="174">
        <f>(($D$6/50)^$C38)*Outputs!L38</f>
        <v>1070</v>
      </c>
      <c r="L38" s="174">
        <f>(($D$6/50)^$C38)*Outputs!M38</f>
        <v>1166</v>
      </c>
      <c r="M38" s="178">
        <f>(($D$6/50)^$C38)*Outputs!N38</f>
        <v>1263</v>
      </c>
      <c r="N38" s="168"/>
    </row>
    <row r="39" spans="1:14" x14ac:dyDescent="0.2">
      <c r="A39" s="231">
        <v>900</v>
      </c>
      <c r="B39" s="231" t="s">
        <v>22</v>
      </c>
      <c r="C39" s="290">
        <v>1.32</v>
      </c>
      <c r="D39" s="270"/>
      <c r="E39" s="177">
        <f>(($D$6/50)^$C39)*Outputs!F39</f>
        <v>519</v>
      </c>
      <c r="F39" s="174">
        <f>(($D$6/50)^$C39)*Outputs!G39</f>
        <v>631</v>
      </c>
      <c r="G39" s="174">
        <f>(($D$6/50)^$C39)*Outputs!H39</f>
        <v>743</v>
      </c>
      <c r="H39" s="174">
        <f>(($D$6/50)^$C39)*Outputs!I39</f>
        <v>854</v>
      </c>
      <c r="I39" s="174">
        <f>(($D$6/50)^$C39)*Outputs!J39</f>
        <v>966</v>
      </c>
      <c r="J39" s="174">
        <f>(($D$6/50)^$C39)*Outputs!K39</f>
        <v>1079</v>
      </c>
      <c r="K39" s="174">
        <f>(($D$6/50)^$C39)*Outputs!L39</f>
        <v>1196</v>
      </c>
      <c r="L39" s="174">
        <f>(($D$6/50)^$C39)*Outputs!M39</f>
        <v>1316</v>
      </c>
      <c r="M39" s="178">
        <f>(($D$6/50)^$C39)*Outputs!N39</f>
        <v>1441</v>
      </c>
      <c r="N39" s="168"/>
    </row>
    <row r="40" spans="1:14" x14ac:dyDescent="0.2">
      <c r="A40" s="231">
        <v>1000</v>
      </c>
      <c r="B40" s="231" t="s">
        <v>22</v>
      </c>
      <c r="C40" s="290">
        <v>1.33</v>
      </c>
      <c r="D40" s="270"/>
      <c r="E40" s="177">
        <f>(($D$6/50)^$C40)*Outputs!F40</f>
        <v>567</v>
      </c>
      <c r="F40" s="174">
        <f>(($D$6/50)^$C40)*Outputs!G40</f>
        <v>694</v>
      </c>
      <c r="G40" s="174">
        <f>(($D$6/50)^$C40)*Outputs!H40</f>
        <v>820</v>
      </c>
      <c r="H40" s="174">
        <f>(($D$6/50)^$C40)*Outputs!I40</f>
        <v>943</v>
      </c>
      <c r="I40" s="174">
        <f>(($D$6/50)^$C40)*Outputs!J40</f>
        <v>1066</v>
      </c>
      <c r="J40" s="174">
        <f>(($D$6/50)^$C40)*Outputs!K40</f>
        <v>1185</v>
      </c>
      <c r="K40" s="174">
        <f>(($D$6/50)^$C40)*Outputs!L40</f>
        <v>1305</v>
      </c>
      <c r="L40" s="174">
        <f>(($D$6/50)^$C40)*Outputs!M40</f>
        <v>1423</v>
      </c>
      <c r="M40" s="178">
        <f>(($D$6/50)^$C40)*Outputs!N40</f>
        <v>1541</v>
      </c>
      <c r="N40" s="168"/>
    </row>
    <row r="41" spans="1:14" x14ac:dyDescent="0.2">
      <c r="A41" s="231">
        <v>1100</v>
      </c>
      <c r="B41" s="231" t="s">
        <v>22</v>
      </c>
      <c r="C41" s="290">
        <v>1.32</v>
      </c>
      <c r="D41" s="270"/>
      <c r="E41" s="177">
        <f>(($D$6/50)^$C41)*Outputs!F41</f>
        <v>617</v>
      </c>
      <c r="F41" s="174">
        <f>(($D$6/50)^$C41)*Outputs!G41</f>
        <v>756</v>
      </c>
      <c r="G41" s="174">
        <f>(($D$6/50)^$C41)*Outputs!H41</f>
        <v>893</v>
      </c>
      <c r="H41" s="174">
        <f>(($D$6/50)^$C41)*Outputs!I41</f>
        <v>1027</v>
      </c>
      <c r="I41" s="174">
        <f>(($D$6/50)^$C41)*Outputs!J41</f>
        <v>1161</v>
      </c>
      <c r="J41" s="174">
        <f>(($D$6/50)^$C41)*Outputs!K41</f>
        <v>1291</v>
      </c>
      <c r="K41" s="174">
        <f>(($D$6/50)^$C41)*Outputs!L41</f>
        <v>1422</v>
      </c>
      <c r="L41" s="174">
        <f>(($D$6/50)^$C41)*Outputs!M41</f>
        <v>1549</v>
      </c>
      <c r="M41" s="178">
        <f>(($D$6/50)^$C41)*Outputs!N41</f>
        <v>1677</v>
      </c>
      <c r="N41" s="168"/>
    </row>
    <row r="42" spans="1:14" x14ac:dyDescent="0.2">
      <c r="A42" s="231">
        <v>1200</v>
      </c>
      <c r="B42" s="231" t="s">
        <v>22</v>
      </c>
      <c r="C42" s="290">
        <v>1.32</v>
      </c>
      <c r="D42" s="270"/>
      <c r="E42" s="177">
        <f>(($D$6/50)^$C42)*Outputs!F42</f>
        <v>667</v>
      </c>
      <c r="F42" s="174">
        <f>(($D$6/50)^$C42)*Outputs!G42</f>
        <v>817</v>
      </c>
      <c r="G42" s="174">
        <f>(($D$6/50)^$C42)*Outputs!H42</f>
        <v>966</v>
      </c>
      <c r="H42" s="174">
        <f>(($D$6/50)^$C42)*Outputs!I42</f>
        <v>1110</v>
      </c>
      <c r="I42" s="174">
        <f>(($D$6/50)^$C42)*Outputs!J42</f>
        <v>1255</v>
      </c>
      <c r="J42" s="174">
        <f>(($D$6/50)^$C42)*Outputs!K42</f>
        <v>1396</v>
      </c>
      <c r="K42" s="174">
        <f>(($D$6/50)^$C42)*Outputs!L42</f>
        <v>1537</v>
      </c>
      <c r="L42" s="174">
        <f>(($D$6/50)^$C42)*Outputs!M42</f>
        <v>1675</v>
      </c>
      <c r="M42" s="178">
        <f>(($D$6/50)^$C42)*Outputs!N42</f>
        <v>1815</v>
      </c>
      <c r="N42" s="168"/>
    </row>
    <row r="43" spans="1:14" x14ac:dyDescent="0.2">
      <c r="A43" s="231">
        <v>1300</v>
      </c>
      <c r="B43" s="231" t="s">
        <v>22</v>
      </c>
      <c r="C43" s="290">
        <v>1.33</v>
      </c>
      <c r="D43" s="270"/>
      <c r="E43" s="177">
        <f>(($D$6/50)^$C43)*Outputs!F43</f>
        <v>717</v>
      </c>
      <c r="F43" s="174">
        <f>(($D$6/50)^$C43)*Outputs!G43</f>
        <v>878</v>
      </c>
      <c r="G43" s="174">
        <f>(($D$6/50)^$C43)*Outputs!H43</f>
        <v>1038</v>
      </c>
      <c r="H43" s="174">
        <f>(($D$6/50)^$C43)*Outputs!I43</f>
        <v>1180</v>
      </c>
      <c r="I43" s="174">
        <f>(($D$6/50)^$C43)*Outputs!J43</f>
        <v>1334</v>
      </c>
      <c r="J43" s="174">
        <f>(($D$6/50)^$C43)*Outputs!K43</f>
        <v>1483</v>
      </c>
      <c r="K43" s="174">
        <f>(($D$6/50)^$C43)*Outputs!L43</f>
        <v>1634</v>
      </c>
      <c r="L43" s="174">
        <f>(($D$6/50)^$C43)*Outputs!M43</f>
        <v>1820</v>
      </c>
      <c r="M43" s="178">
        <f>(($D$6/50)^$C43)*Outputs!N43</f>
        <v>1949</v>
      </c>
      <c r="N43" s="168"/>
    </row>
    <row r="44" spans="1:14" x14ac:dyDescent="0.2">
      <c r="A44" s="231">
        <v>1400</v>
      </c>
      <c r="B44" s="231" t="s">
        <v>22</v>
      </c>
      <c r="C44" s="290">
        <v>1.33</v>
      </c>
      <c r="D44" s="270"/>
      <c r="E44" s="177">
        <f>(($D$6/50)^$C44)*Outputs!F44</f>
        <v>767</v>
      </c>
      <c r="F44" s="174">
        <f>(($D$6/50)^$C44)*Outputs!G44</f>
        <v>939</v>
      </c>
      <c r="G44" s="174">
        <f>(($D$6/50)^$C44)*Outputs!H44</f>
        <v>1110</v>
      </c>
      <c r="H44" s="174">
        <f>(($D$6/50)^$C44)*Outputs!I44</f>
        <v>1276</v>
      </c>
      <c r="I44" s="174">
        <f>(($D$6/50)^$C44)*Outputs!J44</f>
        <v>1442</v>
      </c>
      <c r="J44" s="174">
        <f>(($D$6/50)^$C44)*Outputs!K44</f>
        <v>1604</v>
      </c>
      <c r="K44" s="174">
        <f>(($D$6/50)^$C44)*Outputs!L44</f>
        <v>1766</v>
      </c>
      <c r="L44" s="174">
        <f>(($D$6/50)^$C44)*Outputs!M44</f>
        <v>1925</v>
      </c>
      <c r="M44" s="178">
        <f>(($D$6/50)^$C44)*Outputs!N44</f>
        <v>2084</v>
      </c>
      <c r="N44" s="168"/>
    </row>
    <row r="45" spans="1:14" x14ac:dyDescent="0.2">
      <c r="A45" s="231">
        <v>1500</v>
      </c>
      <c r="B45" s="231" t="s">
        <v>22</v>
      </c>
      <c r="C45" s="290">
        <v>1.33</v>
      </c>
      <c r="D45" s="270"/>
      <c r="E45" s="177">
        <f>(($D$6/50)^$C45)*Outputs!F45</f>
        <v>816</v>
      </c>
      <c r="F45" s="174">
        <f>(($D$6/50)^$C45)*Outputs!G45</f>
        <v>999</v>
      </c>
      <c r="G45" s="174">
        <f>(($D$6/50)^$C45)*Outputs!H45</f>
        <v>1181</v>
      </c>
      <c r="H45" s="174">
        <f>(($D$6/50)^$C45)*Outputs!I45</f>
        <v>1358</v>
      </c>
      <c r="I45" s="174">
        <f>(($D$6/50)^$C45)*Outputs!J45</f>
        <v>1535</v>
      </c>
      <c r="J45" s="174">
        <f>(($D$6/50)^$C45)*Outputs!K45</f>
        <v>1707</v>
      </c>
      <c r="K45" s="174">
        <f>(($D$6/50)^$C45)*Outputs!L45</f>
        <v>1880</v>
      </c>
      <c r="L45" s="174">
        <f>(($D$6/50)^$C45)*Outputs!M45</f>
        <v>2048</v>
      </c>
      <c r="M45" s="178">
        <f>(($D$6/50)^$C45)*Outputs!N45</f>
        <v>2218</v>
      </c>
      <c r="N45" s="168"/>
    </row>
    <row r="46" spans="1:14" x14ac:dyDescent="0.2">
      <c r="A46" s="231">
        <v>1600</v>
      </c>
      <c r="B46" s="231" t="s">
        <v>22</v>
      </c>
      <c r="C46" s="290">
        <v>1.33</v>
      </c>
      <c r="D46" s="270"/>
      <c r="E46" s="177">
        <f>(($D$6/50)^$C46)*Outputs!F46</f>
        <v>865</v>
      </c>
      <c r="F46" s="174">
        <f>(($D$6/50)^$C46)*Outputs!G46</f>
        <v>1059</v>
      </c>
      <c r="G46" s="174">
        <f>(($D$6/50)^$C46)*Outputs!H46</f>
        <v>1252</v>
      </c>
      <c r="H46" s="174">
        <f>(($D$6/50)^$C46)*Outputs!I46</f>
        <v>1440</v>
      </c>
      <c r="I46" s="174">
        <f>(($D$6/50)^$C46)*Outputs!J46</f>
        <v>1627</v>
      </c>
      <c r="J46" s="174">
        <f>(($D$6/50)^$C46)*Outputs!K46</f>
        <v>1810</v>
      </c>
      <c r="K46" s="174">
        <f>(($D$6/50)^$C46)*Outputs!L46</f>
        <v>1993</v>
      </c>
      <c r="L46" s="174">
        <f>(($D$6/50)^$C46)*Outputs!M46</f>
        <v>2172</v>
      </c>
      <c r="M46" s="178">
        <f>(($D$6/50)^$C46)*Outputs!N46</f>
        <v>2352</v>
      </c>
      <c r="N46" s="168"/>
    </row>
    <row r="47" spans="1:14" x14ac:dyDescent="0.2">
      <c r="A47" s="231">
        <v>1700</v>
      </c>
      <c r="B47" s="231" t="s">
        <v>22</v>
      </c>
      <c r="C47" s="290">
        <v>1.34</v>
      </c>
      <c r="D47" s="270"/>
      <c r="E47" s="177">
        <f>(($D$6/50)^$C47)*Outputs!F47</f>
        <v>915</v>
      </c>
      <c r="F47" s="174">
        <f>(($D$6/50)^$C47)*Outputs!G47</f>
        <v>1119</v>
      </c>
      <c r="G47" s="174">
        <f>(($D$6/50)^$C47)*Outputs!H47</f>
        <v>1323</v>
      </c>
      <c r="H47" s="174">
        <f>(($D$6/50)^$C47)*Outputs!I47</f>
        <v>1521</v>
      </c>
      <c r="I47" s="174">
        <f>(($D$6/50)^$C47)*Outputs!J47</f>
        <v>1719</v>
      </c>
      <c r="J47" s="174">
        <f>(($D$6/50)^$C47)*Outputs!K47</f>
        <v>1912</v>
      </c>
      <c r="K47" s="174">
        <f>(($D$6/50)^$C47)*Outputs!L47</f>
        <v>2106</v>
      </c>
      <c r="L47" s="174">
        <f>(($D$6/50)^$C47)*Outputs!M47</f>
        <v>2295</v>
      </c>
      <c r="M47" s="178">
        <f>(($D$6/50)^$C47)*Outputs!N47</f>
        <v>2485</v>
      </c>
      <c r="N47" s="168"/>
    </row>
    <row r="48" spans="1:14" x14ac:dyDescent="0.2">
      <c r="A48" s="231">
        <v>1800</v>
      </c>
      <c r="B48" s="231" t="s">
        <v>22</v>
      </c>
      <c r="C48" s="290">
        <v>1.34</v>
      </c>
      <c r="D48" s="270"/>
      <c r="E48" s="177">
        <f>(($D$6/50)^$C48)*Outputs!F48</f>
        <v>963</v>
      </c>
      <c r="F48" s="174">
        <f>(($D$6/50)^$C48)*Outputs!G48</f>
        <v>1179</v>
      </c>
      <c r="G48" s="174">
        <f>(($D$6/50)^$C48)*Outputs!H48</f>
        <v>1394</v>
      </c>
      <c r="H48" s="174">
        <f>(($D$6/50)^$C48)*Outputs!I48</f>
        <v>1603</v>
      </c>
      <c r="I48" s="174">
        <f>(($D$6/50)^$C48)*Outputs!J48</f>
        <v>1811</v>
      </c>
      <c r="J48" s="174">
        <f>(($D$6/50)^$C48)*Outputs!K48</f>
        <v>2014</v>
      </c>
      <c r="K48" s="174">
        <f>(($D$6/50)^$C48)*Outputs!L48</f>
        <v>2218</v>
      </c>
      <c r="L48" s="174">
        <f>(($D$6/50)^$C48)*Outputs!M48</f>
        <v>2418</v>
      </c>
      <c r="M48" s="178">
        <f>(($D$6/50)^$C48)*Outputs!N48</f>
        <v>2618</v>
      </c>
      <c r="N48" s="168"/>
    </row>
    <row r="49" spans="1:14" x14ac:dyDescent="0.2">
      <c r="A49" s="231">
        <v>1900</v>
      </c>
      <c r="B49" s="231" t="s">
        <v>22</v>
      </c>
      <c r="C49" s="290">
        <v>1.34</v>
      </c>
      <c r="D49" s="270"/>
      <c r="E49" s="177">
        <f>(($D$6/50)^$C49)*Outputs!F49</f>
        <v>1094</v>
      </c>
      <c r="F49" s="174">
        <f>(($D$6/50)^$C49)*Outputs!G49</f>
        <v>1239</v>
      </c>
      <c r="G49" s="174">
        <f>(($D$6/50)^$C49)*Outputs!H49</f>
        <v>1465</v>
      </c>
      <c r="H49" s="174">
        <f>(($D$6/50)^$C49)*Outputs!I49</f>
        <v>1684</v>
      </c>
      <c r="I49" s="174">
        <f>(($D$6/50)^$C49)*Outputs!J49</f>
        <v>1903</v>
      </c>
      <c r="J49" s="174">
        <f>(($D$6/50)^$C49)*Outputs!K49</f>
        <v>2116</v>
      </c>
      <c r="K49" s="174">
        <f>(($D$6/50)^$C49)*Outputs!L49</f>
        <v>2331</v>
      </c>
      <c r="L49" s="174">
        <f>(($D$6/50)^$C49)*Outputs!M49</f>
        <v>2540</v>
      </c>
      <c r="M49" s="178">
        <f>(($D$6/50)^$C49)*Outputs!N49</f>
        <v>2750</v>
      </c>
      <c r="N49" s="168"/>
    </row>
    <row r="50" spans="1:14" x14ac:dyDescent="0.2">
      <c r="A50" s="231">
        <v>2000</v>
      </c>
      <c r="B50" s="231" t="s">
        <v>22</v>
      </c>
      <c r="C50" s="290">
        <v>1.35</v>
      </c>
      <c r="D50" s="270"/>
      <c r="E50" s="177">
        <f>(($D$6/50)^$C50)*Outputs!F50</f>
        <v>1061</v>
      </c>
      <c r="F50" s="174">
        <f>(($D$6/50)^$C50)*Outputs!G50</f>
        <v>1299</v>
      </c>
      <c r="G50" s="174">
        <f>(($D$6/50)^$C50)*Outputs!H50</f>
        <v>1535</v>
      </c>
      <c r="H50" s="174">
        <f>(($D$6/50)^$C50)*Outputs!I50</f>
        <v>1765</v>
      </c>
      <c r="I50" s="174">
        <f>(($D$6/50)^$C50)*Outputs!J50</f>
        <v>1994</v>
      </c>
      <c r="J50" s="174">
        <f>(($D$6/50)^$C50)*Outputs!K50</f>
        <v>2218</v>
      </c>
      <c r="K50" s="174">
        <f>(($D$6/50)^$C50)*Outputs!L50</f>
        <v>2443</v>
      </c>
      <c r="L50" s="174">
        <f>(($D$6/50)^$C50)*Outputs!M50</f>
        <v>2662</v>
      </c>
      <c r="M50" s="178">
        <f>(($D$6/50)^$C50)*Outputs!N50</f>
        <v>2883</v>
      </c>
      <c r="N50" s="168"/>
    </row>
    <row r="51" spans="1:14" x14ac:dyDescent="0.2">
      <c r="A51" s="231">
        <v>2100</v>
      </c>
      <c r="B51" s="231" t="s">
        <v>22</v>
      </c>
      <c r="C51" s="290">
        <v>1.34</v>
      </c>
      <c r="D51" s="270"/>
      <c r="E51" s="177">
        <f>(($D$6/50)^$C51)*Outputs!F51</f>
        <v>1109</v>
      </c>
      <c r="F51" s="174">
        <f>(($D$6/50)^$C51)*Outputs!G51</f>
        <v>1358</v>
      </c>
      <c r="G51" s="174">
        <f>(($D$6/50)^$C51)*Outputs!H51</f>
        <v>1605</v>
      </c>
      <c r="H51" s="174">
        <f>(($D$6/50)^$C51)*Outputs!I51</f>
        <v>1845</v>
      </c>
      <c r="I51" s="174">
        <f>(($D$6/50)^$C51)*Outputs!J51</f>
        <v>2086</v>
      </c>
      <c r="J51" s="174">
        <f>(($D$6/50)^$C51)*Outputs!K51</f>
        <v>2320</v>
      </c>
      <c r="K51" s="174">
        <f>(($D$6/50)^$C51)*Outputs!L51</f>
        <v>2555</v>
      </c>
      <c r="L51" s="174">
        <f>(($D$6/50)^$C51)*Outputs!M51</f>
        <v>2784</v>
      </c>
      <c r="M51" s="178">
        <f>(($D$6/50)^$C51)*Outputs!N51</f>
        <v>3015</v>
      </c>
      <c r="N51" s="168"/>
    </row>
    <row r="52" spans="1:14" x14ac:dyDescent="0.2">
      <c r="A52" s="231">
        <v>2200</v>
      </c>
      <c r="B52" s="231" t="s">
        <v>22</v>
      </c>
      <c r="C52" s="290">
        <v>1.35</v>
      </c>
      <c r="D52" s="270"/>
      <c r="E52" s="177">
        <f>(($D$6/50)^$C52)*Outputs!F52</f>
        <v>1158</v>
      </c>
      <c r="F52" s="174">
        <f>(($D$6/50)^$C52)*Outputs!G52</f>
        <v>1417</v>
      </c>
      <c r="G52" s="174">
        <f>(($D$6/50)^$C52)*Outputs!H52</f>
        <v>1676</v>
      </c>
      <c r="H52" s="174">
        <f>(($D$6/50)^$C52)*Outputs!I52</f>
        <v>1926</v>
      </c>
      <c r="I52" s="174">
        <f>(($D$6/50)^$C52)*Outputs!J52</f>
        <v>2177</v>
      </c>
      <c r="J52" s="174">
        <f>(($D$6/50)^$C52)*Outputs!K52</f>
        <v>2421</v>
      </c>
      <c r="K52" s="174">
        <f>(($D$6/50)^$C52)*Outputs!L52</f>
        <v>2666</v>
      </c>
      <c r="L52" s="174">
        <f>(($D$6/50)^$C52)*Outputs!M52</f>
        <v>2906</v>
      </c>
      <c r="M52" s="178">
        <f>(($D$6/50)^$C52)*Outputs!N52</f>
        <v>3147</v>
      </c>
      <c r="N52" s="168"/>
    </row>
    <row r="53" spans="1:14" x14ac:dyDescent="0.2">
      <c r="A53" s="231">
        <v>2300</v>
      </c>
      <c r="B53" s="231" t="s">
        <v>22</v>
      </c>
      <c r="C53" s="290">
        <v>1.35</v>
      </c>
      <c r="D53" s="270"/>
      <c r="E53" s="177">
        <f>(($D$6/50)^$C53)*Outputs!F53</f>
        <v>1206</v>
      </c>
      <c r="F53" s="174">
        <f>(($D$6/50)^$C53)*Outputs!G53</f>
        <v>1477</v>
      </c>
      <c r="G53" s="174">
        <f>(($D$6/50)^$C53)*Outputs!H53</f>
        <v>1746</v>
      </c>
      <c r="H53" s="174">
        <f>(($D$6/50)^$C53)*Outputs!I53</f>
        <v>2007</v>
      </c>
      <c r="I53" s="174">
        <f>(($D$6/50)^$C53)*Outputs!J53</f>
        <v>2268</v>
      </c>
      <c r="J53" s="174">
        <f>(($D$6/50)^$C53)*Outputs!K53</f>
        <v>2523</v>
      </c>
      <c r="K53" s="174">
        <f>(($D$6/50)^$C53)*Outputs!L53</f>
        <v>2778</v>
      </c>
      <c r="L53" s="174">
        <f>(($D$6/50)^$C53)*Outputs!M53</f>
        <v>3028</v>
      </c>
      <c r="M53" s="178">
        <f>(($D$6/50)^$C53)*Outputs!N53</f>
        <v>3278</v>
      </c>
      <c r="N53" s="168"/>
    </row>
    <row r="54" spans="1:14" x14ac:dyDescent="0.2">
      <c r="A54" s="231">
        <v>2400</v>
      </c>
      <c r="B54" s="231" t="s">
        <v>22</v>
      </c>
      <c r="C54" s="290">
        <v>1.35</v>
      </c>
      <c r="D54" s="270"/>
      <c r="E54" s="177">
        <f>(($D$6/50)^$C54)*Outputs!F54</f>
        <v>1255</v>
      </c>
      <c r="F54" s="174">
        <f>(($D$6/50)^$C54)*Outputs!G54</f>
        <v>1536</v>
      </c>
      <c r="G54" s="174">
        <f>(($D$6/50)^$C54)*Outputs!H54</f>
        <v>1816</v>
      </c>
      <c r="H54" s="174">
        <f>(($D$6/50)^$C54)*Outputs!I54</f>
        <v>2087</v>
      </c>
      <c r="I54" s="174">
        <f>(($D$6/50)^$C54)*Outputs!J54</f>
        <v>2359</v>
      </c>
      <c r="J54" s="174">
        <f>(($D$6/50)^$C54)*Outputs!K54</f>
        <v>2624</v>
      </c>
      <c r="K54" s="174">
        <f>(($D$6/50)^$C54)*Outputs!L54</f>
        <v>2889</v>
      </c>
      <c r="L54" s="174">
        <f>(($D$6/50)^$C54)*Outputs!M54</f>
        <v>3149</v>
      </c>
      <c r="M54" s="178">
        <f>(($D$6/50)^$C54)*Outputs!N54</f>
        <v>3410</v>
      </c>
      <c r="N54" s="168"/>
    </row>
    <row r="55" spans="1:14" x14ac:dyDescent="0.2">
      <c r="A55" s="231">
        <v>2500</v>
      </c>
      <c r="B55" s="231" t="s">
        <v>22</v>
      </c>
      <c r="C55" s="290">
        <v>1.35</v>
      </c>
      <c r="D55" s="270"/>
      <c r="E55" s="177">
        <f>(($D$6/50)^$C55)*Outputs!F55</f>
        <v>1303</v>
      </c>
      <c r="F55" s="174">
        <f>(($D$6/50)^$C55)*Outputs!G55</f>
        <v>1595</v>
      </c>
      <c r="G55" s="174">
        <f>(($D$6/50)^$C55)*Outputs!H55</f>
        <v>1886</v>
      </c>
      <c r="H55" s="174">
        <f>(($D$6/50)^$C55)*Outputs!I55</f>
        <v>2168</v>
      </c>
      <c r="I55" s="174">
        <f>(($D$6/50)^$C55)*Outputs!J55</f>
        <v>2450</v>
      </c>
      <c r="J55" s="174">
        <f>(($D$6/50)^$C55)*Outputs!K55</f>
        <v>2725</v>
      </c>
      <c r="K55" s="174">
        <f>(($D$6/50)^$C55)*Outputs!L55</f>
        <v>3001</v>
      </c>
      <c r="L55" s="174">
        <f>(($D$6/50)^$C55)*Outputs!M55</f>
        <v>3271</v>
      </c>
      <c r="M55" s="178">
        <f>(($D$6/50)^$C55)*Outputs!N55</f>
        <v>3541</v>
      </c>
      <c r="N55" s="168"/>
    </row>
    <row r="56" spans="1:14" x14ac:dyDescent="0.2">
      <c r="A56" s="231">
        <v>2600</v>
      </c>
      <c r="B56" s="231" t="s">
        <v>22</v>
      </c>
      <c r="C56" s="290">
        <v>1.35</v>
      </c>
      <c r="D56" s="270"/>
      <c r="E56" s="177">
        <f>(($D$6/50)^$C56)*Outputs!F56</f>
        <v>1352</v>
      </c>
      <c r="F56" s="174">
        <f>(($D$6/50)^$C56)*Outputs!G56</f>
        <v>1655</v>
      </c>
      <c r="G56" s="174">
        <f>(($D$6/50)^$C56)*Outputs!H56</f>
        <v>1956</v>
      </c>
      <c r="H56" s="174">
        <f>(($D$6/50)^$C56)*Outputs!I56</f>
        <v>2248</v>
      </c>
      <c r="I56" s="174">
        <f>(($D$6/50)^$C56)*Outputs!J56</f>
        <v>2541</v>
      </c>
      <c r="J56" s="174">
        <f>(($D$6/50)^$C56)*Outputs!K56</f>
        <v>2826</v>
      </c>
      <c r="K56" s="174">
        <f>(($D$6/50)^$C56)*Outputs!L56</f>
        <v>3112</v>
      </c>
      <c r="L56" s="174">
        <f>(($D$6/50)^$C56)*Outputs!M56</f>
        <v>3392</v>
      </c>
      <c r="M56" s="178">
        <f>(($D$6/50)^$C56)*Outputs!N56</f>
        <v>3673</v>
      </c>
      <c r="N56" s="168"/>
    </row>
    <row r="57" spans="1:14" x14ac:dyDescent="0.2">
      <c r="A57" s="231">
        <v>2700</v>
      </c>
      <c r="B57" s="231" t="s">
        <v>22</v>
      </c>
      <c r="C57" s="290">
        <v>1.35</v>
      </c>
      <c r="D57" s="270"/>
      <c r="E57" s="177">
        <f>(($D$6/50)^$C57)*Outputs!F57</f>
        <v>1400</v>
      </c>
      <c r="F57" s="174">
        <f>(($D$6/50)^$C57)*Outputs!G57</f>
        <v>1714</v>
      </c>
      <c r="G57" s="174">
        <f>(($D$6/50)^$C57)*Outputs!H57</f>
        <v>2026</v>
      </c>
      <c r="H57" s="174">
        <f>(($D$6/50)^$C57)*Outputs!I57</f>
        <v>2329</v>
      </c>
      <c r="I57" s="174">
        <f>(($D$6/50)^$C57)*Outputs!J57</f>
        <v>2632</v>
      </c>
      <c r="J57" s="174">
        <f>(($D$6/50)^$C57)*Outputs!K57</f>
        <v>2927</v>
      </c>
      <c r="K57" s="174">
        <f>(($D$6/50)^$C57)*Outputs!L57</f>
        <v>3224</v>
      </c>
      <c r="L57" s="174">
        <f>(($D$6/50)^$C57)*Outputs!M57</f>
        <v>3513</v>
      </c>
      <c r="M57" s="178">
        <f>(($D$6/50)^$C57)*Outputs!N57</f>
        <v>3804</v>
      </c>
      <c r="N57" s="168"/>
    </row>
    <row r="58" spans="1:14" x14ac:dyDescent="0.2">
      <c r="A58" s="231">
        <v>2800</v>
      </c>
      <c r="B58" s="231" t="s">
        <v>22</v>
      </c>
      <c r="C58" s="290">
        <v>1.35</v>
      </c>
      <c r="D58" s="270"/>
      <c r="E58" s="177">
        <f>(($D$6/50)^$C58)*Outputs!F58</f>
        <v>1448</v>
      </c>
      <c r="F58" s="174">
        <f>(($D$6/50)^$C58)*Outputs!G58</f>
        <v>1773</v>
      </c>
      <c r="G58" s="174">
        <f>(($D$6/50)^$C58)*Outputs!H58</f>
        <v>2096</v>
      </c>
      <c r="H58" s="174">
        <f>(($D$6/50)^$C58)*Outputs!I58</f>
        <v>2409</v>
      </c>
      <c r="I58" s="174">
        <f>(($D$6/50)^$C58)*Outputs!J58</f>
        <v>2723</v>
      </c>
      <c r="J58" s="174">
        <f>(($D$6/50)^$C58)*Outputs!K58</f>
        <v>3028</v>
      </c>
      <c r="K58" s="174">
        <f>(($D$6/50)^$C58)*Outputs!L58</f>
        <v>3335</v>
      </c>
      <c r="L58" s="174">
        <f>(($D$6/50)^$C58)*Outputs!M58</f>
        <v>3635</v>
      </c>
      <c r="M58" s="178">
        <f>(($D$6/50)^$C58)*Outputs!N58</f>
        <v>3936</v>
      </c>
      <c r="N58" s="168"/>
    </row>
    <row r="59" spans="1:14" x14ac:dyDescent="0.2">
      <c r="A59" s="231">
        <v>2900</v>
      </c>
      <c r="B59" s="231" t="s">
        <v>22</v>
      </c>
      <c r="C59" s="290">
        <v>1.34</v>
      </c>
      <c r="D59" s="270"/>
      <c r="E59" s="177">
        <f>(($D$6/50)^$C59)*Outputs!F59</f>
        <v>1497</v>
      </c>
      <c r="F59" s="174">
        <f>(($D$6/50)^$C59)*Outputs!G59</f>
        <v>1832</v>
      </c>
      <c r="G59" s="174">
        <f>(($D$6/50)^$C59)*Outputs!H59</f>
        <v>2166</v>
      </c>
      <c r="H59" s="174">
        <f>(($D$6/50)^$C59)*Outputs!I59</f>
        <v>2490</v>
      </c>
      <c r="I59" s="174">
        <f>(($D$6/50)^$C59)*Outputs!J59</f>
        <v>2814</v>
      </c>
      <c r="J59" s="174">
        <f>(($D$6/50)^$C59)*Outputs!K59</f>
        <v>3130</v>
      </c>
      <c r="K59" s="174">
        <f>(($D$6/50)^$C59)*Outputs!L59</f>
        <v>3446</v>
      </c>
      <c r="L59" s="174">
        <f>(($D$6/50)^$C59)*Outputs!M59</f>
        <v>3756</v>
      </c>
      <c r="M59" s="178">
        <f>(($D$6/50)^$C59)*Outputs!N59</f>
        <v>4067</v>
      </c>
      <c r="N59" s="168"/>
    </row>
    <row r="60" spans="1:14" ht="15" thickBot="1" x14ac:dyDescent="0.25">
      <c r="A60" s="245">
        <v>3000</v>
      </c>
      <c r="B60" s="245" t="s">
        <v>22</v>
      </c>
      <c r="C60" s="291">
        <v>1.35</v>
      </c>
      <c r="D60" s="274"/>
      <c r="E60" s="179">
        <f>(($D$6/50)^$C60)*Outputs!F60</f>
        <v>1545</v>
      </c>
      <c r="F60" s="180">
        <f>(($D$6/50)^$C60)*Outputs!G60</f>
        <v>1891</v>
      </c>
      <c r="G60" s="180">
        <f>(($D$6/50)^$C60)*Outputs!H60</f>
        <v>2236</v>
      </c>
      <c r="H60" s="180">
        <f>(($D$6/50)^$C60)*Outputs!I60</f>
        <v>2570</v>
      </c>
      <c r="I60" s="180">
        <f>(($D$6/50)^$C60)*Outputs!J60</f>
        <v>2905</v>
      </c>
      <c r="J60" s="180">
        <f>(($D$6/50)^$C60)*Outputs!K60</f>
        <v>3231</v>
      </c>
      <c r="K60" s="180">
        <f>(($D$6/50)^$C60)*Outputs!L60</f>
        <v>3558</v>
      </c>
      <c r="L60" s="180">
        <f>(($D$6/50)^$C60)*Outputs!M60</f>
        <v>3878</v>
      </c>
      <c r="M60" s="240">
        <f>(($D$6/50)^$C60)*Outputs!N60</f>
        <v>4199</v>
      </c>
      <c r="N60" s="168"/>
    </row>
  </sheetData>
  <sheetProtection algorithmName="SHA-512" hashValue="9p0QvMH04WgO5P4FrzkotnsDoM7f51AV533F0dTdFiO30+q2MZ98yVZZHfH2fMWVoJFjWacdQxm+M/ii1wO7vA==" saltValue="yYPRdLgOrXvW5TbBxc0acg==" spinCount="100000" sheet="1" objects="1" scenarios="1"/>
  <conditionalFormatting sqref="E11:M60">
    <cfRule type="cellIs" dxfId="64" priority="1" operator="greaterThanOrEqual">
      <formula>$D$8</formula>
    </cfRule>
  </conditionalFormatting>
  <dataValidations count="2">
    <dataValidation type="custom" allowBlank="1" showInputMessage="1" showErrorMessage="1" errorTitle="Return Cannot Exceed Flow" error="Return Temp can not be higher than Flow Temp" sqref="D4" xr:uid="{CB6CA77B-82D4-41E3-B393-B8C7272D2C8F}">
      <formula1>D4&lt;D3</formula1>
    </dataValidation>
    <dataValidation type="custom" allowBlank="1" showInputMessage="1" showErrorMessage="1" errorTitle="Error" error="Flow Temp Too High" sqref="D3" xr:uid="{2DF85D98-9514-43B4-ABDD-F26A8D4795A4}">
      <formula1>D3&lt;100.1</formula1>
    </dataValidation>
  </dataValidations>
  <hyperlinks>
    <hyperlink ref="K4" r:id="rId1" xr:uid="{04CDA54C-7C0A-4C4F-8734-0CDC04084245}"/>
    <hyperlink ref="K5" r:id="rId2" xr:uid="{7BA873C9-1172-404F-B36C-EA70C09087EC}"/>
    <hyperlink ref="O3:P3" location="Home!A1" display="Home" xr:uid="{33479A81-461E-4BEF-8AE7-41F0AA68E86F}"/>
    <hyperlink ref="O5:P5" location="Valves!Print_Area" display="Valves" xr:uid="{6FA07CE5-A145-4E24-A8C8-A6DE66083298}"/>
    <hyperlink ref="O4:P4" r:id="rId3" display="Product Webpage" xr:uid="{8F155C69-47F9-4D66-B79E-665A130B43AB}"/>
  </hyperlinks>
  <pageMargins left="0.7" right="0.7" top="0.75" bottom="0.75" header="0.3" footer="0.3"/>
  <pageSetup paperSize="9" scale="70"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6411-5A94-415C-9B99-509061E8B735}">
  <sheetPr codeName="Sheet17"/>
  <dimension ref="A1:BG40"/>
  <sheetViews>
    <sheetView showGridLines="0" zoomScale="85" zoomScaleNormal="85" workbookViewId="0">
      <pane xSplit="5" topLeftCell="F1" activePane="topRight" state="frozen"/>
      <selection activeCell="F31" sqref="F31"/>
      <selection pane="topRight" activeCell="V24" sqref="V24"/>
    </sheetView>
  </sheetViews>
  <sheetFormatPr defaultRowHeight="14.25" x14ac:dyDescent="0.2"/>
  <cols>
    <col min="1" max="1" width="9.140625" style="168"/>
    <col min="2" max="2" width="9.85546875" style="168" customWidth="1"/>
    <col min="3" max="3" width="11" style="168" customWidth="1"/>
    <col min="4" max="4" width="17" style="168" bestFit="1" customWidth="1"/>
    <col min="5" max="5" width="9.85546875" style="192" customWidth="1"/>
    <col min="6" max="6" width="7.28515625" style="192" customWidth="1"/>
    <col min="7" max="7" width="8.5703125" style="192" customWidth="1"/>
    <col min="8" max="59" width="7.28515625" style="192" customWidth="1"/>
    <col min="60" max="16384" width="9.140625" style="168"/>
  </cols>
  <sheetData>
    <row r="1" spans="1:59" ht="46.5" customHeight="1" thickBot="1" x14ac:dyDescent="0.25">
      <c r="A1" s="265" t="s">
        <v>254</v>
      </c>
    </row>
    <row r="2" spans="1:59" ht="35.25" thickBot="1" x14ac:dyDescent="0.5">
      <c r="A2" s="266"/>
      <c r="F2" s="590"/>
      <c r="G2" s="618" t="s">
        <v>244</v>
      </c>
    </row>
    <row r="3" spans="1:59" ht="15" thickBot="1" x14ac:dyDescent="0.25">
      <c r="A3" s="259" t="s">
        <v>2</v>
      </c>
      <c r="B3" s="260"/>
      <c r="C3" s="261"/>
      <c r="D3" s="81">
        <v>80</v>
      </c>
      <c r="E3" s="264"/>
      <c r="F3" s="591" t="s">
        <v>48</v>
      </c>
      <c r="G3" s="613">
        <v>66.5</v>
      </c>
      <c r="I3" s="257" t="s">
        <v>26</v>
      </c>
      <c r="J3" s="258"/>
      <c r="K3" s="510" t="s">
        <v>27</v>
      </c>
      <c r="L3" s="511"/>
      <c r="M3" s="511"/>
      <c r="N3" s="512"/>
      <c r="O3" s="267" t="s">
        <v>172</v>
      </c>
      <c r="P3" s="502"/>
      <c r="Q3" s="503"/>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64"/>
      <c r="BD3" s="264"/>
      <c r="BE3" s="264"/>
      <c r="BF3" s="264"/>
      <c r="BG3" s="264"/>
    </row>
    <row r="4" spans="1:59" ht="15" thickBot="1" x14ac:dyDescent="0.25">
      <c r="A4" s="259" t="s">
        <v>3</v>
      </c>
      <c r="B4" s="260"/>
      <c r="C4" s="261"/>
      <c r="D4" s="81">
        <v>60</v>
      </c>
      <c r="F4" s="591" t="s">
        <v>49</v>
      </c>
      <c r="G4" s="614">
        <v>98</v>
      </c>
      <c r="I4" s="262" t="s">
        <v>31</v>
      </c>
      <c r="J4" s="263"/>
      <c r="K4" s="504" t="s">
        <v>28</v>
      </c>
      <c r="L4" s="505"/>
      <c r="M4" s="505"/>
      <c r="N4" s="506"/>
      <c r="O4" s="267" t="s">
        <v>171</v>
      </c>
      <c r="P4" s="502"/>
      <c r="Q4" s="503"/>
    </row>
    <row r="5" spans="1:59" ht="15" thickBot="1" x14ac:dyDescent="0.25">
      <c r="A5" s="259" t="s">
        <v>4</v>
      </c>
      <c r="B5" s="260"/>
      <c r="C5" s="261"/>
      <c r="D5" s="81">
        <v>20</v>
      </c>
      <c r="F5" s="591" t="s">
        <v>50</v>
      </c>
      <c r="G5" s="614">
        <v>101.5</v>
      </c>
      <c r="I5" s="257" t="s">
        <v>29</v>
      </c>
      <c r="J5" s="258"/>
      <c r="K5" s="507" t="s">
        <v>30</v>
      </c>
      <c r="L5" s="508"/>
      <c r="M5" s="508"/>
      <c r="N5" s="509"/>
      <c r="O5" s="584" t="s">
        <v>209</v>
      </c>
      <c r="P5" s="188"/>
      <c r="Q5" s="188"/>
    </row>
    <row r="6" spans="1:59" ht="15" thickBot="1" x14ac:dyDescent="0.25">
      <c r="A6" s="256"/>
      <c r="B6" s="254"/>
      <c r="C6" s="255" t="s">
        <v>33</v>
      </c>
      <c r="D6" s="187">
        <f>((D3+D4)/2)-D5</f>
        <v>50</v>
      </c>
      <c r="F6" s="591" t="s">
        <v>51</v>
      </c>
      <c r="G6" s="619">
        <v>168</v>
      </c>
    </row>
    <row r="7" spans="1:59" ht="15" thickBot="1" x14ac:dyDescent="0.25">
      <c r="A7" s="189"/>
      <c r="B7" s="190"/>
      <c r="C7" s="189"/>
      <c r="D7" s="191"/>
    </row>
    <row r="8" spans="1:59" ht="15" thickBot="1" x14ac:dyDescent="0.25">
      <c r="A8" s="253" t="s">
        <v>25</v>
      </c>
      <c r="B8" s="254"/>
      <c r="C8" s="255"/>
      <c r="D8" s="81">
        <v>1000</v>
      </c>
    </row>
    <row r="9" spans="1:59" x14ac:dyDescent="0.2">
      <c r="A9" s="189"/>
      <c r="B9" s="190"/>
      <c r="C9" s="189"/>
      <c r="D9" s="191"/>
    </row>
    <row r="10" spans="1:59" x14ac:dyDescent="0.2">
      <c r="A10" s="193" t="s">
        <v>54</v>
      </c>
      <c r="B10" s="190"/>
      <c r="C10" s="189"/>
      <c r="D10" s="191"/>
    </row>
    <row r="11" spans="1:59" ht="15" thickBot="1" x14ac:dyDescent="0.25">
      <c r="A11" s="189"/>
      <c r="B11" s="190"/>
      <c r="C11" s="189"/>
      <c r="D11" s="191"/>
    </row>
    <row r="12" spans="1:59" ht="43.5" thickBot="1" x14ac:dyDescent="0.25">
      <c r="A12" s="561" t="s">
        <v>19</v>
      </c>
      <c r="B12" s="561" t="s">
        <v>13</v>
      </c>
      <c r="C12" s="561" t="s">
        <v>18</v>
      </c>
      <c r="D12" s="561" t="s">
        <v>46</v>
      </c>
      <c r="E12" s="276" t="s">
        <v>6</v>
      </c>
      <c r="F12" s="196">
        <f>F13*35</f>
        <v>140</v>
      </c>
      <c r="G12" s="197">
        <f t="shared" ref="G12:BG12" si="0">G13*35</f>
        <v>175</v>
      </c>
      <c r="H12" s="197">
        <f t="shared" si="0"/>
        <v>210</v>
      </c>
      <c r="I12" s="197">
        <f t="shared" si="0"/>
        <v>245</v>
      </c>
      <c r="J12" s="197">
        <f t="shared" si="0"/>
        <v>280</v>
      </c>
      <c r="K12" s="197">
        <f t="shared" si="0"/>
        <v>315</v>
      </c>
      <c r="L12" s="197">
        <f t="shared" si="0"/>
        <v>350</v>
      </c>
      <c r="M12" s="197">
        <f t="shared" si="0"/>
        <v>385</v>
      </c>
      <c r="N12" s="197">
        <f t="shared" si="0"/>
        <v>420</v>
      </c>
      <c r="O12" s="197">
        <f t="shared" si="0"/>
        <v>455</v>
      </c>
      <c r="P12" s="197">
        <f t="shared" si="0"/>
        <v>490</v>
      </c>
      <c r="Q12" s="197">
        <f t="shared" si="0"/>
        <v>525</v>
      </c>
      <c r="R12" s="197">
        <f t="shared" si="0"/>
        <v>560</v>
      </c>
      <c r="S12" s="197">
        <f t="shared" si="0"/>
        <v>595</v>
      </c>
      <c r="T12" s="197">
        <f t="shared" si="0"/>
        <v>630</v>
      </c>
      <c r="U12" s="197">
        <f t="shared" si="0"/>
        <v>665</v>
      </c>
      <c r="V12" s="197">
        <f t="shared" si="0"/>
        <v>700</v>
      </c>
      <c r="W12" s="197">
        <f t="shared" si="0"/>
        <v>735</v>
      </c>
      <c r="X12" s="197">
        <f t="shared" si="0"/>
        <v>770</v>
      </c>
      <c r="Y12" s="197">
        <f t="shared" si="0"/>
        <v>805</v>
      </c>
      <c r="Z12" s="197">
        <f t="shared" si="0"/>
        <v>840</v>
      </c>
      <c r="AA12" s="197">
        <f t="shared" si="0"/>
        <v>875</v>
      </c>
      <c r="AB12" s="197">
        <f t="shared" si="0"/>
        <v>910</v>
      </c>
      <c r="AC12" s="197">
        <f t="shared" si="0"/>
        <v>945</v>
      </c>
      <c r="AD12" s="197">
        <f t="shared" si="0"/>
        <v>980</v>
      </c>
      <c r="AE12" s="197">
        <f t="shared" si="0"/>
        <v>1015</v>
      </c>
      <c r="AF12" s="197">
        <f t="shared" si="0"/>
        <v>1050</v>
      </c>
      <c r="AG12" s="197">
        <f t="shared" si="0"/>
        <v>1085</v>
      </c>
      <c r="AH12" s="197">
        <f t="shared" si="0"/>
        <v>1120</v>
      </c>
      <c r="AI12" s="197">
        <f t="shared" si="0"/>
        <v>1155</v>
      </c>
      <c r="AJ12" s="197">
        <f t="shared" si="0"/>
        <v>1190</v>
      </c>
      <c r="AK12" s="197">
        <f t="shared" si="0"/>
        <v>1225</v>
      </c>
      <c r="AL12" s="197">
        <f t="shared" si="0"/>
        <v>1260</v>
      </c>
      <c r="AM12" s="197">
        <f t="shared" si="0"/>
        <v>1295</v>
      </c>
      <c r="AN12" s="197">
        <f t="shared" si="0"/>
        <v>1330</v>
      </c>
      <c r="AO12" s="197">
        <f t="shared" si="0"/>
        <v>1365</v>
      </c>
      <c r="AP12" s="197">
        <f t="shared" si="0"/>
        <v>1400</v>
      </c>
      <c r="AQ12" s="197">
        <f t="shared" si="0"/>
        <v>1435</v>
      </c>
      <c r="AR12" s="197">
        <f t="shared" si="0"/>
        <v>1470</v>
      </c>
      <c r="AS12" s="197">
        <f t="shared" si="0"/>
        <v>1505</v>
      </c>
      <c r="AT12" s="197">
        <f t="shared" si="0"/>
        <v>1540</v>
      </c>
      <c r="AU12" s="197">
        <f t="shared" si="0"/>
        <v>1575</v>
      </c>
      <c r="AV12" s="197">
        <f t="shared" si="0"/>
        <v>1610</v>
      </c>
      <c r="AW12" s="197">
        <f t="shared" si="0"/>
        <v>1645</v>
      </c>
      <c r="AX12" s="197">
        <f t="shared" si="0"/>
        <v>1680</v>
      </c>
      <c r="AY12" s="197">
        <f t="shared" si="0"/>
        <v>1715</v>
      </c>
      <c r="AZ12" s="197">
        <f t="shared" si="0"/>
        <v>1750</v>
      </c>
      <c r="BA12" s="197">
        <f t="shared" si="0"/>
        <v>1785</v>
      </c>
      <c r="BB12" s="197">
        <f t="shared" si="0"/>
        <v>1820</v>
      </c>
      <c r="BC12" s="197">
        <f t="shared" si="0"/>
        <v>1855</v>
      </c>
      <c r="BD12" s="197">
        <f t="shared" si="0"/>
        <v>1890</v>
      </c>
      <c r="BE12" s="197">
        <f t="shared" si="0"/>
        <v>1925</v>
      </c>
      <c r="BF12" s="197">
        <f t="shared" si="0"/>
        <v>1960</v>
      </c>
      <c r="BG12" s="198">
        <f t="shared" si="0"/>
        <v>1995</v>
      </c>
    </row>
    <row r="13" spans="1:59" ht="15" hidden="1" thickBot="1" x14ac:dyDescent="0.25">
      <c r="A13" s="292" t="s">
        <v>10</v>
      </c>
      <c r="B13" s="292"/>
      <c r="C13" s="293" t="s">
        <v>7</v>
      </c>
      <c r="D13" s="292" t="s">
        <v>8</v>
      </c>
      <c r="E13" s="276"/>
      <c r="F13" s="217">
        <v>4</v>
      </c>
      <c r="G13" s="278">
        <v>5</v>
      </c>
      <c r="H13" s="278">
        <v>6</v>
      </c>
      <c r="I13" s="278">
        <v>7</v>
      </c>
      <c r="J13" s="278">
        <v>8</v>
      </c>
      <c r="K13" s="278">
        <v>9</v>
      </c>
      <c r="L13" s="278">
        <v>10</v>
      </c>
      <c r="M13" s="278">
        <v>11</v>
      </c>
      <c r="N13" s="278">
        <v>12</v>
      </c>
      <c r="O13" s="278">
        <v>13</v>
      </c>
      <c r="P13" s="278">
        <v>14</v>
      </c>
      <c r="Q13" s="278">
        <v>15</v>
      </c>
      <c r="R13" s="278">
        <v>16</v>
      </c>
      <c r="S13" s="278">
        <v>17</v>
      </c>
      <c r="T13" s="278">
        <v>18</v>
      </c>
      <c r="U13" s="278">
        <v>19</v>
      </c>
      <c r="V13" s="278">
        <v>20</v>
      </c>
      <c r="W13" s="278">
        <v>21</v>
      </c>
      <c r="X13" s="278">
        <v>22</v>
      </c>
      <c r="Y13" s="278">
        <v>23</v>
      </c>
      <c r="Z13" s="278">
        <v>24</v>
      </c>
      <c r="AA13" s="278">
        <v>25</v>
      </c>
      <c r="AB13" s="278">
        <v>26</v>
      </c>
      <c r="AC13" s="278">
        <v>27</v>
      </c>
      <c r="AD13" s="278">
        <v>28</v>
      </c>
      <c r="AE13" s="278">
        <v>29</v>
      </c>
      <c r="AF13" s="278">
        <v>30</v>
      </c>
      <c r="AG13" s="278">
        <v>31</v>
      </c>
      <c r="AH13" s="278">
        <v>32</v>
      </c>
      <c r="AI13" s="278">
        <v>33</v>
      </c>
      <c r="AJ13" s="278">
        <v>34</v>
      </c>
      <c r="AK13" s="278">
        <v>35</v>
      </c>
      <c r="AL13" s="278">
        <v>36</v>
      </c>
      <c r="AM13" s="278">
        <v>37</v>
      </c>
      <c r="AN13" s="278">
        <v>38</v>
      </c>
      <c r="AO13" s="278">
        <v>39</v>
      </c>
      <c r="AP13" s="278">
        <v>40</v>
      </c>
      <c r="AQ13" s="278">
        <v>41</v>
      </c>
      <c r="AR13" s="278">
        <v>42</v>
      </c>
      <c r="AS13" s="278">
        <v>43</v>
      </c>
      <c r="AT13" s="278">
        <v>44</v>
      </c>
      <c r="AU13" s="278">
        <v>45</v>
      </c>
      <c r="AV13" s="278">
        <v>46</v>
      </c>
      <c r="AW13" s="278">
        <v>47</v>
      </c>
      <c r="AX13" s="278">
        <v>48</v>
      </c>
      <c r="AY13" s="278">
        <v>49</v>
      </c>
      <c r="AZ13" s="278">
        <v>50</v>
      </c>
      <c r="BA13" s="278">
        <v>51</v>
      </c>
      <c r="BB13" s="278">
        <v>52</v>
      </c>
      <c r="BC13" s="278">
        <v>53</v>
      </c>
      <c r="BD13" s="278">
        <v>54</v>
      </c>
      <c r="BE13" s="278">
        <v>55</v>
      </c>
      <c r="BF13" s="278">
        <v>56</v>
      </c>
      <c r="BG13" s="279">
        <v>57</v>
      </c>
    </row>
    <row r="14" spans="1:59" ht="15" thickBot="1" x14ac:dyDescent="0.25">
      <c r="A14" s="294"/>
      <c r="B14" s="295"/>
      <c r="C14" s="296"/>
      <c r="D14" s="295"/>
      <c r="E14" s="297"/>
      <c r="F14" s="298" t="s">
        <v>52</v>
      </c>
      <c r="G14" s="298"/>
      <c r="H14" s="298"/>
      <c r="I14" s="298"/>
      <c r="J14" s="298"/>
      <c r="K14" s="298"/>
      <c r="L14" s="298"/>
      <c r="M14" s="298"/>
      <c r="N14" s="298"/>
      <c r="O14" s="298"/>
      <c r="P14" s="298"/>
      <c r="Q14" s="298"/>
      <c r="R14" s="298"/>
      <c r="S14" s="298"/>
      <c r="T14" s="298"/>
      <c r="U14" s="298"/>
      <c r="V14" s="298"/>
      <c r="W14" s="298"/>
      <c r="X14" s="298"/>
      <c r="Y14" s="298"/>
      <c r="Z14" s="298"/>
      <c r="AA14" s="298"/>
      <c r="AB14" s="298"/>
      <c r="AC14" s="298"/>
      <c r="AD14" s="298"/>
      <c r="AE14" s="298"/>
      <c r="AF14" s="298"/>
      <c r="AG14" s="298"/>
      <c r="AH14" s="298"/>
      <c r="AI14" s="298"/>
      <c r="AJ14" s="298"/>
      <c r="AK14" s="298"/>
      <c r="AL14" s="298"/>
      <c r="AM14" s="298"/>
      <c r="AN14" s="298"/>
      <c r="AO14" s="298"/>
      <c r="AP14" s="298"/>
      <c r="AQ14" s="298"/>
      <c r="AR14" s="298"/>
      <c r="AS14" s="298"/>
      <c r="AT14" s="298"/>
      <c r="AU14" s="298"/>
      <c r="AV14" s="298"/>
      <c r="AW14" s="298"/>
      <c r="AX14" s="298"/>
      <c r="AY14" s="298"/>
      <c r="AZ14" s="298"/>
      <c r="BA14" s="298"/>
      <c r="BB14" s="298"/>
      <c r="BC14" s="298"/>
      <c r="BD14" s="298"/>
      <c r="BE14" s="298"/>
      <c r="BF14" s="298"/>
      <c r="BG14" s="299"/>
    </row>
    <row r="15" spans="1:59" x14ac:dyDescent="0.2">
      <c r="A15" s="231">
        <v>500</v>
      </c>
      <c r="B15" s="231" t="s">
        <v>48</v>
      </c>
      <c r="C15" s="231">
        <v>1.27</v>
      </c>
      <c r="D15" s="282">
        <v>26.1</v>
      </c>
      <c r="E15" s="270"/>
      <c r="F15" s="169">
        <f>(($D$6/50)^$C15)*(F$13*$D15)</f>
        <v>104.4</v>
      </c>
      <c r="G15" s="171">
        <f t="shared" ref="G15:W24" si="1">(($D$6/50)^$C15)*(G$13*$D15)</f>
        <v>130.5</v>
      </c>
      <c r="H15" s="171">
        <f t="shared" si="1"/>
        <v>156.60000000000002</v>
      </c>
      <c r="I15" s="171">
        <f t="shared" si="1"/>
        <v>182.70000000000002</v>
      </c>
      <c r="J15" s="171">
        <f t="shared" si="1"/>
        <v>208.8</v>
      </c>
      <c r="K15" s="171">
        <f t="shared" si="1"/>
        <v>234.9</v>
      </c>
      <c r="L15" s="171">
        <f t="shared" si="1"/>
        <v>261</v>
      </c>
      <c r="M15" s="171">
        <f t="shared" si="1"/>
        <v>287.10000000000002</v>
      </c>
      <c r="N15" s="171">
        <f t="shared" si="1"/>
        <v>313.20000000000005</v>
      </c>
      <c r="O15" s="171">
        <f t="shared" si="1"/>
        <v>339.3</v>
      </c>
      <c r="P15" s="171">
        <f t="shared" si="1"/>
        <v>365.40000000000003</v>
      </c>
      <c r="Q15" s="171">
        <f t="shared" si="1"/>
        <v>391.5</v>
      </c>
      <c r="R15" s="171">
        <f t="shared" si="1"/>
        <v>417.6</v>
      </c>
      <c r="S15" s="171">
        <f t="shared" si="1"/>
        <v>443.70000000000005</v>
      </c>
      <c r="T15" s="171">
        <f t="shared" si="1"/>
        <v>469.8</v>
      </c>
      <c r="U15" s="171">
        <f t="shared" si="1"/>
        <v>495.90000000000003</v>
      </c>
      <c r="V15" s="171">
        <f t="shared" si="1"/>
        <v>522</v>
      </c>
      <c r="W15" s="171">
        <f t="shared" si="1"/>
        <v>548.1</v>
      </c>
      <c r="X15" s="171">
        <f t="shared" ref="X15:BG18" si="2">(($D$6/50)^$C15)*(X$13*$D15)</f>
        <v>574.20000000000005</v>
      </c>
      <c r="Y15" s="171">
        <f t="shared" si="2"/>
        <v>600.30000000000007</v>
      </c>
      <c r="Z15" s="171">
        <f t="shared" si="2"/>
        <v>626.40000000000009</v>
      </c>
      <c r="AA15" s="171">
        <f t="shared" si="2"/>
        <v>652.5</v>
      </c>
      <c r="AB15" s="171">
        <f t="shared" si="2"/>
        <v>678.6</v>
      </c>
      <c r="AC15" s="171">
        <f t="shared" si="2"/>
        <v>704.7</v>
      </c>
      <c r="AD15" s="171">
        <f t="shared" si="2"/>
        <v>730.80000000000007</v>
      </c>
      <c r="AE15" s="171">
        <f t="shared" si="2"/>
        <v>756.90000000000009</v>
      </c>
      <c r="AF15" s="171">
        <f t="shared" si="2"/>
        <v>783</v>
      </c>
      <c r="AG15" s="171">
        <f t="shared" si="2"/>
        <v>809.1</v>
      </c>
      <c r="AH15" s="171">
        <f t="shared" si="2"/>
        <v>835.2</v>
      </c>
      <c r="AI15" s="171">
        <f t="shared" si="2"/>
        <v>861.30000000000007</v>
      </c>
      <c r="AJ15" s="171">
        <f t="shared" si="2"/>
        <v>887.40000000000009</v>
      </c>
      <c r="AK15" s="171">
        <f t="shared" si="2"/>
        <v>913.5</v>
      </c>
      <c r="AL15" s="171">
        <f t="shared" si="2"/>
        <v>939.6</v>
      </c>
      <c r="AM15" s="171">
        <f t="shared" si="2"/>
        <v>965.7</v>
      </c>
      <c r="AN15" s="171">
        <f t="shared" si="2"/>
        <v>991.80000000000007</v>
      </c>
      <c r="AO15" s="171">
        <f t="shared" si="2"/>
        <v>1017.9000000000001</v>
      </c>
      <c r="AP15" s="171">
        <f t="shared" si="2"/>
        <v>1044</v>
      </c>
      <c r="AQ15" s="171">
        <f t="shared" si="2"/>
        <v>1070.1000000000001</v>
      </c>
      <c r="AR15" s="171">
        <f t="shared" si="2"/>
        <v>1096.2</v>
      </c>
      <c r="AS15" s="171">
        <f t="shared" si="2"/>
        <v>1122.3</v>
      </c>
      <c r="AT15" s="171">
        <f t="shared" si="2"/>
        <v>1148.4000000000001</v>
      </c>
      <c r="AU15" s="171">
        <f t="shared" si="2"/>
        <v>1174.5</v>
      </c>
      <c r="AV15" s="171">
        <f t="shared" si="2"/>
        <v>1200.6000000000001</v>
      </c>
      <c r="AW15" s="171">
        <f t="shared" si="2"/>
        <v>1226.7</v>
      </c>
      <c r="AX15" s="171">
        <f t="shared" si="2"/>
        <v>1252.8000000000002</v>
      </c>
      <c r="AY15" s="171">
        <f t="shared" si="2"/>
        <v>1278.9000000000001</v>
      </c>
      <c r="AZ15" s="171">
        <f t="shared" si="2"/>
        <v>1305</v>
      </c>
      <c r="BA15" s="171">
        <f t="shared" si="2"/>
        <v>1331.1000000000001</v>
      </c>
      <c r="BB15" s="171">
        <f t="shared" si="2"/>
        <v>1357.2</v>
      </c>
      <c r="BC15" s="171">
        <f t="shared" si="2"/>
        <v>1383.3000000000002</v>
      </c>
      <c r="BD15" s="171">
        <f t="shared" si="2"/>
        <v>1409.4</v>
      </c>
      <c r="BE15" s="171">
        <f t="shared" si="2"/>
        <v>1435.5</v>
      </c>
      <c r="BF15" s="171">
        <f t="shared" si="2"/>
        <v>1461.6000000000001</v>
      </c>
      <c r="BG15" s="172">
        <f t="shared" si="2"/>
        <v>1487.7</v>
      </c>
    </row>
    <row r="16" spans="1:59" x14ac:dyDescent="0.2">
      <c r="A16" s="231">
        <v>500</v>
      </c>
      <c r="B16" s="231" t="s">
        <v>49</v>
      </c>
      <c r="C16" s="231">
        <v>1.33</v>
      </c>
      <c r="D16" s="282">
        <v>42.2</v>
      </c>
      <c r="E16" s="270"/>
      <c r="F16" s="288">
        <f t="shared" ref="F16:U24" si="3">(($D$6/50)^$C16)*(F$13*$D16)</f>
        <v>168.8</v>
      </c>
      <c r="G16" s="242">
        <f t="shared" si="3"/>
        <v>211</v>
      </c>
      <c r="H16" s="242">
        <f t="shared" si="3"/>
        <v>253.20000000000002</v>
      </c>
      <c r="I16" s="242">
        <f t="shared" si="3"/>
        <v>295.40000000000003</v>
      </c>
      <c r="J16" s="242">
        <f t="shared" si="3"/>
        <v>337.6</v>
      </c>
      <c r="K16" s="242">
        <f t="shared" si="3"/>
        <v>379.8</v>
      </c>
      <c r="L16" s="242">
        <f t="shared" si="3"/>
        <v>422</v>
      </c>
      <c r="M16" s="242">
        <f t="shared" si="3"/>
        <v>464.20000000000005</v>
      </c>
      <c r="N16" s="242">
        <f t="shared" si="3"/>
        <v>506.40000000000003</v>
      </c>
      <c r="O16" s="242">
        <f t="shared" si="3"/>
        <v>548.6</v>
      </c>
      <c r="P16" s="242">
        <f t="shared" si="3"/>
        <v>590.80000000000007</v>
      </c>
      <c r="Q16" s="242">
        <f t="shared" si="3"/>
        <v>633</v>
      </c>
      <c r="R16" s="242">
        <f t="shared" si="3"/>
        <v>675.2</v>
      </c>
      <c r="S16" s="242">
        <f t="shared" si="3"/>
        <v>717.40000000000009</v>
      </c>
      <c r="T16" s="242">
        <f t="shared" si="3"/>
        <v>759.6</v>
      </c>
      <c r="U16" s="242">
        <f t="shared" si="3"/>
        <v>801.80000000000007</v>
      </c>
      <c r="V16" s="242">
        <f t="shared" si="1"/>
        <v>844</v>
      </c>
      <c r="W16" s="242">
        <f t="shared" si="1"/>
        <v>886.2</v>
      </c>
      <c r="X16" s="242">
        <f t="shared" si="2"/>
        <v>928.40000000000009</v>
      </c>
      <c r="Y16" s="242">
        <f t="shared" si="2"/>
        <v>970.6</v>
      </c>
      <c r="Z16" s="242">
        <f t="shared" si="2"/>
        <v>1012.8000000000001</v>
      </c>
      <c r="AA16" s="242">
        <f t="shared" si="2"/>
        <v>1055</v>
      </c>
      <c r="AB16" s="242">
        <f t="shared" si="2"/>
        <v>1097.2</v>
      </c>
      <c r="AC16" s="242">
        <f t="shared" si="2"/>
        <v>1139.4000000000001</v>
      </c>
      <c r="AD16" s="242">
        <f t="shared" si="2"/>
        <v>1181.6000000000001</v>
      </c>
      <c r="AE16" s="242">
        <f t="shared" si="2"/>
        <v>1223.8000000000002</v>
      </c>
      <c r="AF16" s="242">
        <f t="shared" si="2"/>
        <v>1266</v>
      </c>
      <c r="AG16" s="242">
        <f t="shared" si="2"/>
        <v>1308.2</v>
      </c>
      <c r="AH16" s="242">
        <f t="shared" si="2"/>
        <v>1350.4</v>
      </c>
      <c r="AI16" s="242">
        <f t="shared" si="2"/>
        <v>1392.6000000000001</v>
      </c>
      <c r="AJ16" s="242">
        <f t="shared" si="2"/>
        <v>1434.8000000000002</v>
      </c>
      <c r="AK16" s="242">
        <f t="shared" si="2"/>
        <v>1477</v>
      </c>
      <c r="AL16" s="242">
        <f t="shared" si="2"/>
        <v>1519.2</v>
      </c>
      <c r="AM16" s="242">
        <f t="shared" si="2"/>
        <v>1561.4</v>
      </c>
      <c r="AN16" s="242">
        <f t="shared" si="2"/>
        <v>1603.6000000000001</v>
      </c>
      <c r="AO16" s="242">
        <f t="shared" si="2"/>
        <v>1645.8000000000002</v>
      </c>
      <c r="AP16" s="242">
        <f t="shared" si="2"/>
        <v>1688</v>
      </c>
      <c r="AQ16" s="242">
        <f t="shared" si="2"/>
        <v>1730.2</v>
      </c>
      <c r="AR16" s="242">
        <f t="shared" si="2"/>
        <v>1772.4</v>
      </c>
      <c r="AS16" s="242">
        <f t="shared" si="2"/>
        <v>1814.6000000000001</v>
      </c>
      <c r="AT16" s="242">
        <f t="shared" si="2"/>
        <v>1856.8000000000002</v>
      </c>
      <c r="AU16" s="242">
        <f t="shared" si="2"/>
        <v>1899.0000000000002</v>
      </c>
      <c r="AV16" s="242">
        <f t="shared" si="2"/>
        <v>1941.2</v>
      </c>
      <c r="AW16" s="242">
        <f t="shared" si="2"/>
        <v>1983.4</v>
      </c>
      <c r="AX16" s="242">
        <f t="shared" si="2"/>
        <v>2025.6000000000001</v>
      </c>
      <c r="AY16" s="242">
        <f t="shared" si="2"/>
        <v>2067.8000000000002</v>
      </c>
      <c r="AZ16" s="242">
        <f t="shared" si="2"/>
        <v>2110</v>
      </c>
      <c r="BA16" s="242">
        <f t="shared" si="2"/>
        <v>2152.2000000000003</v>
      </c>
      <c r="BB16" s="242">
        <f t="shared" si="2"/>
        <v>2194.4</v>
      </c>
      <c r="BC16" s="242">
        <f t="shared" si="2"/>
        <v>2236.6000000000004</v>
      </c>
      <c r="BD16" s="242">
        <f t="shared" si="2"/>
        <v>2278.8000000000002</v>
      </c>
      <c r="BE16" s="242">
        <f t="shared" si="2"/>
        <v>2321</v>
      </c>
      <c r="BF16" s="242">
        <f t="shared" si="2"/>
        <v>2363.2000000000003</v>
      </c>
      <c r="BG16" s="289">
        <f t="shared" si="2"/>
        <v>2405.4</v>
      </c>
    </row>
    <row r="17" spans="1:59" x14ac:dyDescent="0.2">
      <c r="A17" s="231">
        <v>600</v>
      </c>
      <c r="B17" s="231" t="s">
        <v>48</v>
      </c>
      <c r="C17" s="231">
        <v>1.27</v>
      </c>
      <c r="D17" s="282">
        <v>30.5</v>
      </c>
      <c r="E17" s="270"/>
      <c r="F17" s="288">
        <f t="shared" si="3"/>
        <v>122</v>
      </c>
      <c r="G17" s="242">
        <f t="shared" si="1"/>
        <v>152.5</v>
      </c>
      <c r="H17" s="242">
        <f t="shared" si="1"/>
        <v>183</v>
      </c>
      <c r="I17" s="242">
        <f t="shared" si="1"/>
        <v>213.5</v>
      </c>
      <c r="J17" s="242">
        <f t="shared" si="1"/>
        <v>244</v>
      </c>
      <c r="K17" s="242">
        <f t="shared" si="1"/>
        <v>274.5</v>
      </c>
      <c r="L17" s="242">
        <f t="shared" si="1"/>
        <v>305</v>
      </c>
      <c r="M17" s="242">
        <f t="shared" si="1"/>
        <v>335.5</v>
      </c>
      <c r="N17" s="242">
        <f t="shared" si="1"/>
        <v>366</v>
      </c>
      <c r="O17" s="242">
        <f t="shared" si="1"/>
        <v>396.5</v>
      </c>
      <c r="P17" s="242">
        <f t="shared" si="1"/>
        <v>427</v>
      </c>
      <c r="Q17" s="242">
        <f t="shared" si="1"/>
        <v>457.5</v>
      </c>
      <c r="R17" s="242">
        <f t="shared" si="1"/>
        <v>488</v>
      </c>
      <c r="S17" s="242">
        <f t="shared" si="1"/>
        <v>518.5</v>
      </c>
      <c r="T17" s="242">
        <f t="shared" si="1"/>
        <v>549</v>
      </c>
      <c r="U17" s="242">
        <f t="shared" si="1"/>
        <v>579.5</v>
      </c>
      <c r="V17" s="242">
        <f t="shared" si="1"/>
        <v>610</v>
      </c>
      <c r="W17" s="242">
        <f t="shared" si="1"/>
        <v>640.5</v>
      </c>
      <c r="X17" s="242">
        <f t="shared" si="2"/>
        <v>671</v>
      </c>
      <c r="Y17" s="242">
        <f t="shared" si="2"/>
        <v>701.5</v>
      </c>
      <c r="Z17" s="242">
        <f t="shared" si="2"/>
        <v>732</v>
      </c>
      <c r="AA17" s="242">
        <f t="shared" si="2"/>
        <v>762.5</v>
      </c>
      <c r="AB17" s="242">
        <f t="shared" si="2"/>
        <v>793</v>
      </c>
      <c r="AC17" s="242">
        <f t="shared" si="2"/>
        <v>823.5</v>
      </c>
      <c r="AD17" s="242">
        <f t="shared" si="2"/>
        <v>854</v>
      </c>
      <c r="AE17" s="242">
        <f t="shared" si="2"/>
        <v>884.5</v>
      </c>
      <c r="AF17" s="242">
        <f t="shared" si="2"/>
        <v>915</v>
      </c>
      <c r="AG17" s="242">
        <f t="shared" si="2"/>
        <v>945.5</v>
      </c>
      <c r="AH17" s="242">
        <f t="shared" si="2"/>
        <v>976</v>
      </c>
      <c r="AI17" s="242">
        <f t="shared" si="2"/>
        <v>1006.5</v>
      </c>
      <c r="AJ17" s="242">
        <f t="shared" si="2"/>
        <v>1037</v>
      </c>
      <c r="AK17" s="242">
        <f t="shared" si="2"/>
        <v>1067.5</v>
      </c>
      <c r="AL17" s="242">
        <f t="shared" si="2"/>
        <v>1098</v>
      </c>
      <c r="AM17" s="242">
        <f t="shared" si="2"/>
        <v>1128.5</v>
      </c>
      <c r="AN17" s="242">
        <f t="shared" si="2"/>
        <v>1159</v>
      </c>
      <c r="AO17" s="242">
        <f t="shared" si="2"/>
        <v>1189.5</v>
      </c>
      <c r="AP17" s="242">
        <f t="shared" si="2"/>
        <v>1220</v>
      </c>
      <c r="AQ17" s="242">
        <f t="shared" si="2"/>
        <v>1250.5</v>
      </c>
      <c r="AR17" s="242">
        <f t="shared" si="2"/>
        <v>1281</v>
      </c>
      <c r="AS17" s="242">
        <f t="shared" si="2"/>
        <v>1311.5</v>
      </c>
      <c r="AT17" s="242">
        <f t="shared" si="2"/>
        <v>1342</v>
      </c>
      <c r="AU17" s="242">
        <f t="shared" si="2"/>
        <v>1372.5</v>
      </c>
      <c r="AV17" s="242">
        <f t="shared" si="2"/>
        <v>1403</v>
      </c>
      <c r="AW17" s="242">
        <f t="shared" si="2"/>
        <v>1433.5</v>
      </c>
      <c r="AX17" s="242">
        <f t="shared" si="2"/>
        <v>1464</v>
      </c>
      <c r="AY17" s="242">
        <f t="shared" si="2"/>
        <v>1494.5</v>
      </c>
      <c r="AZ17" s="242">
        <f t="shared" si="2"/>
        <v>1525</v>
      </c>
      <c r="BA17" s="242">
        <f t="shared" si="2"/>
        <v>1555.5</v>
      </c>
      <c r="BB17" s="242">
        <f t="shared" si="2"/>
        <v>1586</v>
      </c>
      <c r="BC17" s="242">
        <f t="shared" si="2"/>
        <v>1616.5</v>
      </c>
      <c r="BD17" s="242">
        <f t="shared" si="2"/>
        <v>1647</v>
      </c>
      <c r="BE17" s="242">
        <f t="shared" si="2"/>
        <v>1677.5</v>
      </c>
      <c r="BF17" s="242">
        <f t="shared" si="2"/>
        <v>1708</v>
      </c>
      <c r="BG17" s="289">
        <f t="shared" si="2"/>
        <v>1738.5</v>
      </c>
    </row>
    <row r="18" spans="1:59" x14ac:dyDescent="0.2">
      <c r="A18" s="231">
        <v>600</v>
      </c>
      <c r="B18" s="231" t="s">
        <v>49</v>
      </c>
      <c r="C18" s="231">
        <v>1.33</v>
      </c>
      <c r="D18" s="282">
        <v>49.6</v>
      </c>
      <c r="E18" s="270"/>
      <c r="F18" s="288">
        <f t="shared" si="3"/>
        <v>198.4</v>
      </c>
      <c r="G18" s="242">
        <f t="shared" si="1"/>
        <v>248</v>
      </c>
      <c r="H18" s="242">
        <f t="shared" si="1"/>
        <v>297.60000000000002</v>
      </c>
      <c r="I18" s="242">
        <f t="shared" si="1"/>
        <v>347.2</v>
      </c>
      <c r="J18" s="242">
        <f t="shared" si="1"/>
        <v>396.8</v>
      </c>
      <c r="K18" s="242">
        <f t="shared" si="1"/>
        <v>446.40000000000003</v>
      </c>
      <c r="L18" s="242">
        <f t="shared" si="1"/>
        <v>496</v>
      </c>
      <c r="M18" s="242">
        <f t="shared" si="1"/>
        <v>545.6</v>
      </c>
      <c r="N18" s="242">
        <f t="shared" si="1"/>
        <v>595.20000000000005</v>
      </c>
      <c r="O18" s="242">
        <f t="shared" si="1"/>
        <v>644.80000000000007</v>
      </c>
      <c r="P18" s="242">
        <f t="shared" si="1"/>
        <v>694.4</v>
      </c>
      <c r="Q18" s="242">
        <f t="shared" si="1"/>
        <v>744</v>
      </c>
      <c r="R18" s="242">
        <f t="shared" si="1"/>
        <v>793.6</v>
      </c>
      <c r="S18" s="242">
        <f t="shared" si="1"/>
        <v>843.2</v>
      </c>
      <c r="T18" s="242">
        <f t="shared" si="1"/>
        <v>892.80000000000007</v>
      </c>
      <c r="U18" s="242">
        <f t="shared" si="1"/>
        <v>942.4</v>
      </c>
      <c r="V18" s="242">
        <f t="shared" si="1"/>
        <v>992</v>
      </c>
      <c r="W18" s="242">
        <f t="shared" si="1"/>
        <v>1041.6000000000001</v>
      </c>
      <c r="X18" s="242">
        <f t="shared" si="2"/>
        <v>1091.2</v>
      </c>
      <c r="Y18" s="242">
        <f t="shared" si="2"/>
        <v>1140.8</v>
      </c>
      <c r="Z18" s="242">
        <f t="shared" si="2"/>
        <v>1190.4000000000001</v>
      </c>
      <c r="AA18" s="242">
        <f t="shared" si="2"/>
        <v>1240</v>
      </c>
      <c r="AB18" s="242">
        <f t="shared" si="2"/>
        <v>1289.6000000000001</v>
      </c>
      <c r="AC18" s="242">
        <f t="shared" si="2"/>
        <v>1339.2</v>
      </c>
      <c r="AD18" s="242">
        <f t="shared" si="2"/>
        <v>1388.8</v>
      </c>
      <c r="AE18" s="242">
        <f t="shared" si="2"/>
        <v>1438.4</v>
      </c>
      <c r="AF18" s="242">
        <f t="shared" si="2"/>
        <v>1488</v>
      </c>
      <c r="AG18" s="242">
        <f t="shared" si="2"/>
        <v>1537.6000000000001</v>
      </c>
      <c r="AH18" s="242">
        <f t="shared" si="2"/>
        <v>1587.2</v>
      </c>
      <c r="AI18" s="242">
        <f t="shared" si="2"/>
        <v>1636.8</v>
      </c>
      <c r="AJ18" s="242">
        <f t="shared" si="2"/>
        <v>1686.4</v>
      </c>
      <c r="AK18" s="242">
        <f t="shared" si="2"/>
        <v>1736</v>
      </c>
      <c r="AL18" s="242">
        <f t="shared" si="2"/>
        <v>1785.6000000000001</v>
      </c>
      <c r="AM18" s="242">
        <f t="shared" si="2"/>
        <v>1835.2</v>
      </c>
      <c r="AN18" s="242">
        <f t="shared" si="2"/>
        <v>1884.8</v>
      </c>
      <c r="AO18" s="242">
        <f t="shared" si="2"/>
        <v>1934.4</v>
      </c>
      <c r="AP18" s="242">
        <f t="shared" si="2"/>
        <v>1984</v>
      </c>
      <c r="AQ18" s="242">
        <f t="shared" si="2"/>
        <v>2033.6000000000001</v>
      </c>
      <c r="AR18" s="242">
        <f t="shared" si="2"/>
        <v>2083.2000000000003</v>
      </c>
      <c r="AS18" s="242">
        <f t="shared" si="2"/>
        <v>2132.8000000000002</v>
      </c>
      <c r="AT18" s="242">
        <f t="shared" si="2"/>
        <v>2182.4</v>
      </c>
      <c r="AU18" s="242">
        <f t="shared" si="2"/>
        <v>2232</v>
      </c>
      <c r="AV18" s="242">
        <f t="shared" si="2"/>
        <v>2281.6</v>
      </c>
      <c r="AW18" s="242">
        <f t="shared" si="2"/>
        <v>2331.2000000000003</v>
      </c>
      <c r="AX18" s="242">
        <f t="shared" si="2"/>
        <v>2380.8000000000002</v>
      </c>
      <c r="AY18" s="242">
        <f t="shared" si="2"/>
        <v>2430.4</v>
      </c>
      <c r="AZ18" s="242">
        <f t="shared" si="2"/>
        <v>2480</v>
      </c>
      <c r="BA18" s="242">
        <f t="shared" si="2"/>
        <v>2529.6</v>
      </c>
      <c r="BB18" s="242">
        <f t="shared" si="2"/>
        <v>2579.2000000000003</v>
      </c>
      <c r="BC18" s="242">
        <f t="shared" si="2"/>
        <v>2628.8</v>
      </c>
      <c r="BD18" s="242">
        <f t="shared" si="2"/>
        <v>2678.4</v>
      </c>
      <c r="BE18" s="242">
        <f t="shared" si="2"/>
        <v>2728</v>
      </c>
      <c r="BF18" s="242">
        <f t="shared" si="2"/>
        <v>2777.6</v>
      </c>
      <c r="BG18" s="289">
        <f t="shared" si="2"/>
        <v>2827.2000000000003</v>
      </c>
    </row>
    <row r="19" spans="1:59" x14ac:dyDescent="0.2">
      <c r="A19" s="231">
        <v>700</v>
      </c>
      <c r="B19" s="231" t="s">
        <v>48</v>
      </c>
      <c r="C19" s="231">
        <v>1.27</v>
      </c>
      <c r="D19" s="282">
        <v>34.799999999999997</v>
      </c>
      <c r="E19" s="270"/>
      <c r="F19" s="288">
        <f t="shared" si="3"/>
        <v>139.19999999999999</v>
      </c>
      <c r="G19" s="242">
        <f t="shared" si="1"/>
        <v>174</v>
      </c>
      <c r="H19" s="242">
        <f t="shared" si="1"/>
        <v>208.79999999999998</v>
      </c>
      <c r="I19" s="242">
        <f t="shared" si="1"/>
        <v>243.59999999999997</v>
      </c>
      <c r="J19" s="242">
        <f t="shared" si="1"/>
        <v>278.39999999999998</v>
      </c>
      <c r="K19" s="242">
        <f t="shared" si="1"/>
        <v>313.2</v>
      </c>
      <c r="L19" s="242">
        <f t="shared" si="1"/>
        <v>348</v>
      </c>
      <c r="M19" s="242">
        <f t="shared" si="1"/>
        <v>382.79999999999995</v>
      </c>
      <c r="N19" s="242">
        <f t="shared" si="1"/>
        <v>417.59999999999997</v>
      </c>
      <c r="O19" s="242">
        <f t="shared" si="1"/>
        <v>452.4</v>
      </c>
      <c r="P19" s="242">
        <f t="shared" si="1"/>
        <v>487.19999999999993</v>
      </c>
      <c r="Q19" s="242">
        <f t="shared" si="1"/>
        <v>522</v>
      </c>
      <c r="R19" s="242">
        <f t="shared" si="1"/>
        <v>556.79999999999995</v>
      </c>
      <c r="S19" s="242">
        <f t="shared" si="1"/>
        <v>591.59999999999991</v>
      </c>
      <c r="T19" s="242">
        <f t="shared" si="1"/>
        <v>626.4</v>
      </c>
      <c r="U19" s="242">
        <f t="shared" si="1"/>
        <v>661.19999999999993</v>
      </c>
      <c r="V19" s="242">
        <f t="shared" si="1"/>
        <v>696</v>
      </c>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243"/>
      <c r="AZ19" s="243"/>
      <c r="BA19" s="243"/>
      <c r="BB19" s="243"/>
      <c r="BC19" s="243"/>
      <c r="BD19" s="243"/>
      <c r="BE19" s="243"/>
      <c r="BF19" s="243"/>
      <c r="BG19" s="244"/>
    </row>
    <row r="20" spans="1:59" x14ac:dyDescent="0.2">
      <c r="A20" s="231">
        <v>700</v>
      </c>
      <c r="B20" s="231" t="s">
        <v>49</v>
      </c>
      <c r="C20" s="231">
        <v>1.32</v>
      </c>
      <c r="D20" s="282">
        <v>56.8</v>
      </c>
      <c r="E20" s="270"/>
      <c r="F20" s="288">
        <f t="shared" si="3"/>
        <v>227.2</v>
      </c>
      <c r="G20" s="242">
        <f t="shared" si="1"/>
        <v>284</v>
      </c>
      <c r="H20" s="242">
        <f t="shared" si="1"/>
        <v>340.79999999999995</v>
      </c>
      <c r="I20" s="242">
        <f t="shared" si="1"/>
        <v>397.59999999999997</v>
      </c>
      <c r="J20" s="242">
        <f t="shared" si="1"/>
        <v>454.4</v>
      </c>
      <c r="K20" s="242">
        <f t="shared" si="1"/>
        <v>511.2</v>
      </c>
      <c r="L20" s="242">
        <f t="shared" si="1"/>
        <v>568</v>
      </c>
      <c r="M20" s="242">
        <f t="shared" si="1"/>
        <v>624.79999999999995</v>
      </c>
      <c r="N20" s="242">
        <f t="shared" si="1"/>
        <v>681.59999999999991</v>
      </c>
      <c r="O20" s="242">
        <f t="shared" si="1"/>
        <v>738.4</v>
      </c>
      <c r="P20" s="242">
        <f t="shared" si="1"/>
        <v>795.19999999999993</v>
      </c>
      <c r="Q20" s="242">
        <f t="shared" si="1"/>
        <v>852</v>
      </c>
      <c r="R20" s="242">
        <f t="shared" si="1"/>
        <v>908.8</v>
      </c>
      <c r="S20" s="242">
        <f t="shared" si="1"/>
        <v>965.59999999999991</v>
      </c>
      <c r="T20" s="242">
        <f t="shared" si="1"/>
        <v>1022.4</v>
      </c>
      <c r="U20" s="242">
        <f t="shared" si="1"/>
        <v>1079.2</v>
      </c>
      <c r="V20" s="242">
        <f t="shared" si="1"/>
        <v>1136</v>
      </c>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43"/>
      <c r="AZ20" s="243"/>
      <c r="BA20" s="243"/>
      <c r="BB20" s="243"/>
      <c r="BC20" s="243"/>
      <c r="BD20" s="243"/>
      <c r="BE20" s="243"/>
      <c r="BF20" s="243"/>
      <c r="BG20" s="244"/>
    </row>
    <row r="21" spans="1:59" x14ac:dyDescent="0.2">
      <c r="A21" s="231">
        <v>800</v>
      </c>
      <c r="B21" s="231" t="s">
        <v>48</v>
      </c>
      <c r="C21" s="231">
        <v>1.27</v>
      </c>
      <c r="D21" s="282">
        <v>39.1</v>
      </c>
      <c r="E21" s="270"/>
      <c r="F21" s="288">
        <f t="shared" si="3"/>
        <v>156.4</v>
      </c>
      <c r="G21" s="242">
        <f t="shared" si="1"/>
        <v>195.5</v>
      </c>
      <c r="H21" s="242">
        <f t="shared" si="1"/>
        <v>234.60000000000002</v>
      </c>
      <c r="I21" s="242">
        <f t="shared" si="1"/>
        <v>273.7</v>
      </c>
      <c r="J21" s="242">
        <f t="shared" si="1"/>
        <v>312.8</v>
      </c>
      <c r="K21" s="242">
        <f t="shared" si="1"/>
        <v>351.90000000000003</v>
      </c>
      <c r="L21" s="242">
        <f t="shared" si="1"/>
        <v>391</v>
      </c>
      <c r="M21" s="242">
        <f t="shared" si="1"/>
        <v>430.1</v>
      </c>
      <c r="N21" s="242">
        <f t="shared" si="1"/>
        <v>469.20000000000005</v>
      </c>
      <c r="O21" s="242">
        <f t="shared" si="1"/>
        <v>508.3</v>
      </c>
      <c r="P21" s="242">
        <f t="shared" si="1"/>
        <v>547.4</v>
      </c>
      <c r="Q21" s="242">
        <f t="shared" si="1"/>
        <v>586.5</v>
      </c>
      <c r="R21" s="242">
        <f t="shared" si="1"/>
        <v>625.6</v>
      </c>
      <c r="S21" s="242">
        <f t="shared" si="1"/>
        <v>664.7</v>
      </c>
      <c r="T21" s="242">
        <f t="shared" si="1"/>
        <v>703.80000000000007</v>
      </c>
      <c r="U21" s="242">
        <f t="shared" si="1"/>
        <v>742.9</v>
      </c>
      <c r="V21" s="242">
        <f t="shared" si="1"/>
        <v>782</v>
      </c>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43"/>
      <c r="AZ21" s="243"/>
      <c r="BA21" s="243"/>
      <c r="BB21" s="243"/>
      <c r="BC21" s="243"/>
      <c r="BD21" s="243"/>
      <c r="BE21" s="243"/>
      <c r="BF21" s="243"/>
      <c r="BG21" s="244"/>
    </row>
    <row r="22" spans="1:59" x14ac:dyDescent="0.2">
      <c r="A22" s="231">
        <v>800</v>
      </c>
      <c r="B22" s="231" t="s">
        <v>49</v>
      </c>
      <c r="C22" s="231">
        <v>1.32</v>
      </c>
      <c r="D22" s="282">
        <v>63.7</v>
      </c>
      <c r="E22" s="270"/>
      <c r="F22" s="288">
        <f t="shared" si="3"/>
        <v>254.8</v>
      </c>
      <c r="G22" s="242">
        <f t="shared" si="1"/>
        <v>318.5</v>
      </c>
      <c r="H22" s="242">
        <f t="shared" si="1"/>
        <v>382.20000000000005</v>
      </c>
      <c r="I22" s="242">
        <f t="shared" si="1"/>
        <v>445.90000000000003</v>
      </c>
      <c r="J22" s="242">
        <f t="shared" si="1"/>
        <v>509.6</v>
      </c>
      <c r="K22" s="242">
        <f t="shared" si="1"/>
        <v>573.30000000000007</v>
      </c>
      <c r="L22" s="242">
        <f t="shared" si="1"/>
        <v>637</v>
      </c>
      <c r="M22" s="242">
        <f t="shared" si="1"/>
        <v>700.7</v>
      </c>
      <c r="N22" s="242">
        <f t="shared" si="1"/>
        <v>764.40000000000009</v>
      </c>
      <c r="O22" s="242">
        <f t="shared" si="1"/>
        <v>828.1</v>
      </c>
      <c r="P22" s="242">
        <f t="shared" si="1"/>
        <v>891.80000000000007</v>
      </c>
      <c r="Q22" s="242">
        <f t="shared" si="1"/>
        <v>955.5</v>
      </c>
      <c r="R22" s="242">
        <f t="shared" si="1"/>
        <v>1019.2</v>
      </c>
      <c r="S22" s="242">
        <f t="shared" si="1"/>
        <v>1082.9000000000001</v>
      </c>
      <c r="T22" s="242">
        <f t="shared" si="1"/>
        <v>1146.6000000000001</v>
      </c>
      <c r="U22" s="242">
        <f t="shared" si="1"/>
        <v>1210.3</v>
      </c>
      <c r="V22" s="242">
        <f t="shared" si="1"/>
        <v>1274</v>
      </c>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4"/>
    </row>
    <row r="23" spans="1:59" x14ac:dyDescent="0.2">
      <c r="A23" s="231">
        <v>900</v>
      </c>
      <c r="B23" s="231" t="s">
        <v>48</v>
      </c>
      <c r="C23" s="231">
        <v>1.28</v>
      </c>
      <c r="D23" s="282">
        <v>43.4</v>
      </c>
      <c r="E23" s="270"/>
      <c r="F23" s="288">
        <f t="shared" si="3"/>
        <v>173.6</v>
      </c>
      <c r="G23" s="242">
        <f t="shared" si="1"/>
        <v>217</v>
      </c>
      <c r="H23" s="242">
        <f t="shared" si="1"/>
        <v>260.39999999999998</v>
      </c>
      <c r="I23" s="242">
        <f t="shared" si="1"/>
        <v>303.8</v>
      </c>
      <c r="J23" s="242">
        <f t="shared" si="1"/>
        <v>347.2</v>
      </c>
      <c r="K23" s="242">
        <f t="shared" si="1"/>
        <v>390.59999999999997</v>
      </c>
      <c r="L23" s="242">
        <f t="shared" si="1"/>
        <v>434</v>
      </c>
      <c r="M23" s="242">
        <f t="shared" si="1"/>
        <v>477.4</v>
      </c>
      <c r="N23" s="242">
        <f t="shared" si="1"/>
        <v>520.79999999999995</v>
      </c>
      <c r="O23" s="242">
        <f t="shared" si="1"/>
        <v>564.19999999999993</v>
      </c>
      <c r="P23" s="242">
        <f t="shared" si="1"/>
        <v>607.6</v>
      </c>
      <c r="Q23" s="242">
        <f t="shared" si="1"/>
        <v>651</v>
      </c>
      <c r="R23" s="242">
        <f t="shared" si="1"/>
        <v>694.4</v>
      </c>
      <c r="S23" s="242">
        <f t="shared" si="1"/>
        <v>737.8</v>
      </c>
      <c r="T23" s="242">
        <f t="shared" si="1"/>
        <v>781.19999999999993</v>
      </c>
      <c r="U23" s="242">
        <f t="shared" si="1"/>
        <v>824.6</v>
      </c>
      <c r="V23" s="242">
        <f t="shared" si="1"/>
        <v>868</v>
      </c>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4"/>
    </row>
    <row r="24" spans="1:59" ht="15" thickBot="1" x14ac:dyDescent="0.25">
      <c r="A24" s="245">
        <v>900</v>
      </c>
      <c r="B24" s="245" t="s">
        <v>49</v>
      </c>
      <c r="C24" s="245">
        <v>1.32</v>
      </c>
      <c r="D24" s="285">
        <v>70.400000000000006</v>
      </c>
      <c r="E24" s="274"/>
      <c r="F24" s="300">
        <f t="shared" si="3"/>
        <v>281.60000000000002</v>
      </c>
      <c r="G24" s="301">
        <f t="shared" si="1"/>
        <v>352</v>
      </c>
      <c r="H24" s="301">
        <f t="shared" si="1"/>
        <v>422.40000000000003</v>
      </c>
      <c r="I24" s="301">
        <f t="shared" si="1"/>
        <v>492.80000000000007</v>
      </c>
      <c r="J24" s="301">
        <f t="shared" si="1"/>
        <v>563.20000000000005</v>
      </c>
      <c r="K24" s="301">
        <f t="shared" si="1"/>
        <v>633.6</v>
      </c>
      <c r="L24" s="301">
        <f t="shared" si="1"/>
        <v>704</v>
      </c>
      <c r="M24" s="301">
        <f t="shared" si="1"/>
        <v>774.40000000000009</v>
      </c>
      <c r="N24" s="301">
        <f t="shared" si="1"/>
        <v>844.80000000000007</v>
      </c>
      <c r="O24" s="301">
        <f t="shared" si="1"/>
        <v>915.2</v>
      </c>
      <c r="P24" s="301">
        <f t="shared" si="1"/>
        <v>985.60000000000014</v>
      </c>
      <c r="Q24" s="301">
        <f t="shared" si="1"/>
        <v>1056</v>
      </c>
      <c r="R24" s="301">
        <f t="shared" si="1"/>
        <v>1126.4000000000001</v>
      </c>
      <c r="S24" s="301">
        <f t="shared" si="1"/>
        <v>1196.8000000000002</v>
      </c>
      <c r="T24" s="301">
        <f t="shared" si="1"/>
        <v>1267.2</v>
      </c>
      <c r="U24" s="301">
        <f t="shared" si="1"/>
        <v>1337.6000000000001</v>
      </c>
      <c r="V24" s="301">
        <f t="shared" si="1"/>
        <v>1408</v>
      </c>
      <c r="W24" s="302"/>
      <c r="X24" s="302"/>
      <c r="Y24" s="302"/>
      <c r="Z24" s="302"/>
      <c r="AA24" s="302"/>
      <c r="AB24" s="302"/>
      <c r="AC24" s="302"/>
      <c r="AD24" s="302"/>
      <c r="AE24" s="302"/>
      <c r="AF24" s="302"/>
      <c r="AG24" s="302"/>
      <c r="AH24" s="302"/>
      <c r="AI24" s="302"/>
      <c r="AJ24" s="302"/>
      <c r="AK24" s="302"/>
      <c r="AL24" s="302"/>
      <c r="AM24" s="302"/>
      <c r="AN24" s="302"/>
      <c r="AO24" s="302"/>
      <c r="AP24" s="302"/>
      <c r="AQ24" s="302"/>
      <c r="AR24" s="302"/>
      <c r="AS24" s="302"/>
      <c r="AT24" s="302"/>
      <c r="AU24" s="302"/>
      <c r="AV24" s="302"/>
      <c r="AW24" s="302"/>
      <c r="AX24" s="302"/>
      <c r="AY24" s="302"/>
      <c r="AZ24" s="302"/>
      <c r="BA24" s="302"/>
      <c r="BB24" s="302"/>
      <c r="BC24" s="302"/>
      <c r="BD24" s="302"/>
      <c r="BE24" s="302"/>
      <c r="BF24" s="302"/>
      <c r="BG24" s="303"/>
    </row>
    <row r="25" spans="1:59" ht="6.75" customHeight="1" x14ac:dyDescent="0.2">
      <c r="A25" s="189"/>
      <c r="B25" s="190"/>
      <c r="C25" s="189"/>
      <c r="D25" s="191"/>
    </row>
    <row r="26" spans="1:59" x14ac:dyDescent="0.2">
      <c r="A26" s="193" t="s">
        <v>55</v>
      </c>
      <c r="B26" s="190"/>
      <c r="C26" s="189"/>
      <c r="D26" s="191"/>
    </row>
    <row r="27" spans="1:59" ht="7.5" customHeight="1" thickBot="1" x14ac:dyDescent="0.25">
      <c r="A27" s="189"/>
      <c r="B27" s="190"/>
      <c r="C27" s="189"/>
      <c r="D27" s="191"/>
    </row>
    <row r="28" spans="1:59" ht="43.5" thickBot="1" x14ac:dyDescent="0.25">
      <c r="A28" s="561" t="s">
        <v>19</v>
      </c>
      <c r="B28" s="561" t="s">
        <v>1</v>
      </c>
      <c r="C28" s="561" t="s">
        <v>18</v>
      </c>
      <c r="D28" s="561" t="s">
        <v>46</v>
      </c>
      <c r="E28" s="276" t="s">
        <v>6</v>
      </c>
      <c r="F28" s="196">
        <f>F29*40</f>
        <v>120</v>
      </c>
      <c r="G28" s="197">
        <f t="shared" ref="G28:BA28" si="4">G29*40</f>
        <v>160</v>
      </c>
      <c r="H28" s="197">
        <f t="shared" si="4"/>
        <v>200</v>
      </c>
      <c r="I28" s="197">
        <f t="shared" si="4"/>
        <v>240</v>
      </c>
      <c r="J28" s="197">
        <f t="shared" si="4"/>
        <v>280</v>
      </c>
      <c r="K28" s="197">
        <f t="shared" si="4"/>
        <v>320</v>
      </c>
      <c r="L28" s="197">
        <f t="shared" si="4"/>
        <v>360</v>
      </c>
      <c r="M28" s="197">
        <f t="shared" si="4"/>
        <v>400</v>
      </c>
      <c r="N28" s="197">
        <f t="shared" si="4"/>
        <v>440</v>
      </c>
      <c r="O28" s="197">
        <f t="shared" si="4"/>
        <v>480</v>
      </c>
      <c r="P28" s="197">
        <f t="shared" si="4"/>
        <v>520</v>
      </c>
      <c r="Q28" s="197">
        <f t="shared" si="4"/>
        <v>560</v>
      </c>
      <c r="R28" s="197">
        <f t="shared" si="4"/>
        <v>600</v>
      </c>
      <c r="S28" s="197">
        <f t="shared" si="4"/>
        <v>640</v>
      </c>
      <c r="T28" s="197">
        <f t="shared" si="4"/>
        <v>680</v>
      </c>
      <c r="U28" s="197">
        <f t="shared" si="4"/>
        <v>720</v>
      </c>
      <c r="V28" s="197">
        <f t="shared" si="4"/>
        <v>760</v>
      </c>
      <c r="W28" s="197">
        <f t="shared" si="4"/>
        <v>800</v>
      </c>
      <c r="X28" s="197">
        <f t="shared" si="4"/>
        <v>840</v>
      </c>
      <c r="Y28" s="197">
        <f t="shared" si="4"/>
        <v>880</v>
      </c>
      <c r="Z28" s="197">
        <f t="shared" si="4"/>
        <v>920</v>
      </c>
      <c r="AA28" s="197">
        <f t="shared" si="4"/>
        <v>960</v>
      </c>
      <c r="AB28" s="197">
        <f t="shared" si="4"/>
        <v>1000</v>
      </c>
      <c r="AC28" s="197">
        <f t="shared" si="4"/>
        <v>1040</v>
      </c>
      <c r="AD28" s="197">
        <f t="shared" si="4"/>
        <v>1080</v>
      </c>
      <c r="AE28" s="197">
        <f t="shared" si="4"/>
        <v>1120</v>
      </c>
      <c r="AF28" s="197">
        <f t="shared" si="4"/>
        <v>1160</v>
      </c>
      <c r="AG28" s="197">
        <f t="shared" si="4"/>
        <v>1200</v>
      </c>
      <c r="AH28" s="197">
        <f t="shared" si="4"/>
        <v>1240</v>
      </c>
      <c r="AI28" s="197">
        <f t="shared" si="4"/>
        <v>1280</v>
      </c>
      <c r="AJ28" s="197">
        <f t="shared" si="4"/>
        <v>1320</v>
      </c>
      <c r="AK28" s="197">
        <f t="shared" si="4"/>
        <v>1360</v>
      </c>
      <c r="AL28" s="197">
        <f t="shared" si="4"/>
        <v>1400</v>
      </c>
      <c r="AM28" s="197">
        <f t="shared" si="4"/>
        <v>1440</v>
      </c>
      <c r="AN28" s="197">
        <f t="shared" si="4"/>
        <v>1480</v>
      </c>
      <c r="AO28" s="197">
        <f t="shared" si="4"/>
        <v>1520</v>
      </c>
      <c r="AP28" s="197">
        <f t="shared" si="4"/>
        <v>1560</v>
      </c>
      <c r="AQ28" s="197">
        <f t="shared" si="4"/>
        <v>1600</v>
      </c>
      <c r="AR28" s="197">
        <f t="shared" si="4"/>
        <v>1640</v>
      </c>
      <c r="AS28" s="197">
        <f t="shared" si="4"/>
        <v>1680</v>
      </c>
      <c r="AT28" s="197">
        <f t="shared" si="4"/>
        <v>1720</v>
      </c>
      <c r="AU28" s="197">
        <f t="shared" si="4"/>
        <v>1760</v>
      </c>
      <c r="AV28" s="197">
        <f t="shared" si="4"/>
        <v>1800</v>
      </c>
      <c r="AW28" s="197">
        <f t="shared" si="4"/>
        <v>1840</v>
      </c>
      <c r="AX28" s="197">
        <f t="shared" si="4"/>
        <v>1880</v>
      </c>
      <c r="AY28" s="197">
        <f t="shared" si="4"/>
        <v>1920</v>
      </c>
      <c r="AZ28" s="197">
        <f t="shared" si="4"/>
        <v>1960</v>
      </c>
      <c r="BA28" s="198">
        <f t="shared" si="4"/>
        <v>2000</v>
      </c>
      <c r="BB28" s="168"/>
      <c r="BC28" s="168"/>
      <c r="BD28" s="168"/>
      <c r="BE28" s="168"/>
      <c r="BF28" s="168"/>
      <c r="BG28" s="168"/>
    </row>
    <row r="29" spans="1:59" ht="15" hidden="1" thickBot="1" x14ac:dyDescent="0.25">
      <c r="A29" s="292" t="s">
        <v>10</v>
      </c>
      <c r="B29" s="292"/>
      <c r="C29" s="293" t="s">
        <v>7</v>
      </c>
      <c r="D29" s="292" t="s">
        <v>8</v>
      </c>
      <c r="E29" s="276"/>
      <c r="F29" s="217">
        <v>3</v>
      </c>
      <c r="G29" s="278">
        <v>4</v>
      </c>
      <c r="H29" s="278">
        <v>5</v>
      </c>
      <c r="I29" s="278">
        <v>6</v>
      </c>
      <c r="J29" s="278">
        <v>7</v>
      </c>
      <c r="K29" s="278">
        <v>8</v>
      </c>
      <c r="L29" s="278">
        <v>9</v>
      </c>
      <c r="M29" s="278">
        <v>10</v>
      </c>
      <c r="N29" s="278">
        <v>11</v>
      </c>
      <c r="O29" s="278">
        <v>12</v>
      </c>
      <c r="P29" s="278">
        <v>13</v>
      </c>
      <c r="Q29" s="278">
        <v>14</v>
      </c>
      <c r="R29" s="278">
        <v>15</v>
      </c>
      <c r="S29" s="278">
        <v>16</v>
      </c>
      <c r="T29" s="278">
        <v>17</v>
      </c>
      <c r="U29" s="278">
        <v>18</v>
      </c>
      <c r="V29" s="278">
        <v>19</v>
      </c>
      <c r="W29" s="278">
        <v>20</v>
      </c>
      <c r="X29" s="278">
        <v>21</v>
      </c>
      <c r="Y29" s="278">
        <v>22</v>
      </c>
      <c r="Z29" s="278">
        <v>23</v>
      </c>
      <c r="AA29" s="278">
        <v>24</v>
      </c>
      <c r="AB29" s="278">
        <v>25</v>
      </c>
      <c r="AC29" s="278">
        <v>26</v>
      </c>
      <c r="AD29" s="278">
        <v>27</v>
      </c>
      <c r="AE29" s="278">
        <v>28</v>
      </c>
      <c r="AF29" s="278">
        <v>29</v>
      </c>
      <c r="AG29" s="278">
        <v>30</v>
      </c>
      <c r="AH29" s="278">
        <v>31</v>
      </c>
      <c r="AI29" s="278">
        <v>32</v>
      </c>
      <c r="AJ29" s="278">
        <v>33</v>
      </c>
      <c r="AK29" s="278">
        <v>34</v>
      </c>
      <c r="AL29" s="278">
        <v>35</v>
      </c>
      <c r="AM29" s="278">
        <v>36</v>
      </c>
      <c r="AN29" s="278">
        <v>37</v>
      </c>
      <c r="AO29" s="278">
        <v>38</v>
      </c>
      <c r="AP29" s="278">
        <v>39</v>
      </c>
      <c r="AQ29" s="278">
        <v>40</v>
      </c>
      <c r="AR29" s="278">
        <v>41</v>
      </c>
      <c r="AS29" s="278">
        <v>42</v>
      </c>
      <c r="AT29" s="278">
        <v>43</v>
      </c>
      <c r="AU29" s="278">
        <v>44</v>
      </c>
      <c r="AV29" s="278">
        <v>45</v>
      </c>
      <c r="AW29" s="278">
        <v>46</v>
      </c>
      <c r="AX29" s="278">
        <v>47</v>
      </c>
      <c r="AY29" s="278">
        <v>48</v>
      </c>
      <c r="AZ29" s="278">
        <v>49</v>
      </c>
      <c r="BA29" s="279">
        <v>50</v>
      </c>
      <c r="BB29" s="168"/>
      <c r="BC29" s="168"/>
      <c r="BD29" s="168"/>
      <c r="BE29" s="168"/>
      <c r="BF29" s="168"/>
      <c r="BG29" s="168"/>
    </row>
    <row r="30" spans="1:59" ht="15" thickBot="1" x14ac:dyDescent="0.25">
      <c r="A30" s="294"/>
      <c r="B30" s="295"/>
      <c r="C30" s="296"/>
      <c r="D30" s="295"/>
      <c r="E30" s="297"/>
      <c r="F30" s="298" t="s">
        <v>53</v>
      </c>
      <c r="G30" s="298"/>
      <c r="H30" s="298"/>
      <c r="I30" s="298"/>
      <c r="J30" s="298"/>
      <c r="K30" s="298"/>
      <c r="L30" s="298"/>
      <c r="M30" s="298"/>
      <c r="N30" s="298"/>
      <c r="O30" s="298"/>
      <c r="P30" s="298"/>
      <c r="Q30" s="298"/>
      <c r="R30" s="298"/>
      <c r="S30" s="298"/>
      <c r="T30" s="298"/>
      <c r="U30" s="298"/>
      <c r="V30" s="298"/>
      <c r="W30" s="298"/>
      <c r="X30" s="298"/>
      <c r="Y30" s="298"/>
      <c r="Z30" s="298"/>
      <c r="AA30" s="298"/>
      <c r="AB30" s="298"/>
      <c r="AC30" s="298"/>
      <c r="AD30" s="298"/>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9"/>
      <c r="BB30" s="168"/>
      <c r="BC30" s="168"/>
      <c r="BD30" s="168"/>
      <c r="BE30" s="168"/>
      <c r="BF30" s="168"/>
      <c r="BG30" s="168"/>
    </row>
    <row r="31" spans="1:59" x14ac:dyDescent="0.2">
      <c r="A31" s="231">
        <v>500</v>
      </c>
      <c r="B31" s="231" t="s">
        <v>50</v>
      </c>
      <c r="C31" s="231">
        <v>1.27</v>
      </c>
      <c r="D31" s="282">
        <v>38.200000000000003</v>
      </c>
      <c r="E31" s="270"/>
      <c r="F31" s="288">
        <f t="shared" ref="F31:O34" si="5">(($D$6/50)^$C31)*(F$29*$D31)</f>
        <v>114.60000000000001</v>
      </c>
      <c r="G31" s="242">
        <f t="shared" si="5"/>
        <v>152.80000000000001</v>
      </c>
      <c r="H31" s="242">
        <f t="shared" si="5"/>
        <v>191</v>
      </c>
      <c r="I31" s="242">
        <f t="shared" si="5"/>
        <v>229.20000000000002</v>
      </c>
      <c r="J31" s="242">
        <f t="shared" si="5"/>
        <v>267.40000000000003</v>
      </c>
      <c r="K31" s="242">
        <f t="shared" si="5"/>
        <v>305.60000000000002</v>
      </c>
      <c r="L31" s="242">
        <f t="shared" si="5"/>
        <v>343.8</v>
      </c>
      <c r="M31" s="242">
        <f t="shared" si="5"/>
        <v>382</v>
      </c>
      <c r="N31" s="242">
        <f t="shared" si="5"/>
        <v>420.20000000000005</v>
      </c>
      <c r="O31" s="242">
        <f t="shared" si="5"/>
        <v>458.40000000000003</v>
      </c>
      <c r="P31" s="242">
        <f t="shared" ref="P31:Y34" si="6">(($D$6/50)^$C31)*(P$29*$D31)</f>
        <v>496.6</v>
      </c>
      <c r="Q31" s="242">
        <f t="shared" si="6"/>
        <v>534.80000000000007</v>
      </c>
      <c r="R31" s="242">
        <f t="shared" si="6"/>
        <v>573</v>
      </c>
      <c r="S31" s="242">
        <f t="shared" si="6"/>
        <v>611.20000000000005</v>
      </c>
      <c r="T31" s="242">
        <f t="shared" si="6"/>
        <v>649.40000000000009</v>
      </c>
      <c r="U31" s="242">
        <f t="shared" si="6"/>
        <v>687.6</v>
      </c>
      <c r="V31" s="242">
        <f t="shared" si="6"/>
        <v>725.80000000000007</v>
      </c>
      <c r="W31" s="242">
        <f t="shared" si="6"/>
        <v>764</v>
      </c>
      <c r="X31" s="242">
        <f t="shared" si="6"/>
        <v>802.2</v>
      </c>
      <c r="Y31" s="242">
        <f t="shared" si="6"/>
        <v>840.40000000000009</v>
      </c>
      <c r="Z31" s="242">
        <f t="shared" ref="Z31:AI34" si="7">(($D$6/50)^$C31)*(Z$29*$D31)</f>
        <v>878.6</v>
      </c>
      <c r="AA31" s="242">
        <f t="shared" si="7"/>
        <v>916.80000000000007</v>
      </c>
      <c r="AB31" s="242">
        <f t="shared" si="7"/>
        <v>955.00000000000011</v>
      </c>
      <c r="AC31" s="242">
        <f t="shared" si="7"/>
        <v>993.2</v>
      </c>
      <c r="AD31" s="242">
        <f t="shared" si="7"/>
        <v>1031.4000000000001</v>
      </c>
      <c r="AE31" s="242">
        <f t="shared" si="7"/>
        <v>1069.6000000000001</v>
      </c>
      <c r="AF31" s="242">
        <f t="shared" si="7"/>
        <v>1107.8000000000002</v>
      </c>
      <c r="AG31" s="242">
        <f t="shared" si="7"/>
        <v>1146</v>
      </c>
      <c r="AH31" s="242">
        <f t="shared" si="7"/>
        <v>1184.2</v>
      </c>
      <c r="AI31" s="242">
        <f t="shared" si="7"/>
        <v>1222.4000000000001</v>
      </c>
      <c r="AJ31" s="242">
        <f t="shared" ref="AJ31:AS34" si="8">(($D$6/50)^$C31)*(AJ$29*$D31)</f>
        <v>1260.6000000000001</v>
      </c>
      <c r="AK31" s="242">
        <f t="shared" si="8"/>
        <v>1298.8000000000002</v>
      </c>
      <c r="AL31" s="242">
        <f t="shared" si="8"/>
        <v>1337</v>
      </c>
      <c r="AM31" s="242">
        <f t="shared" si="8"/>
        <v>1375.2</v>
      </c>
      <c r="AN31" s="242">
        <f t="shared" si="8"/>
        <v>1413.4</v>
      </c>
      <c r="AO31" s="242">
        <f t="shared" si="8"/>
        <v>1451.6000000000001</v>
      </c>
      <c r="AP31" s="242">
        <f t="shared" si="8"/>
        <v>1489.8000000000002</v>
      </c>
      <c r="AQ31" s="242">
        <f t="shared" si="8"/>
        <v>1528</v>
      </c>
      <c r="AR31" s="242">
        <f t="shared" si="8"/>
        <v>1566.2</v>
      </c>
      <c r="AS31" s="242">
        <f t="shared" si="8"/>
        <v>1604.4</v>
      </c>
      <c r="AT31" s="242">
        <f t="shared" ref="AT31:BA34" si="9">(($D$6/50)^$C31)*(AT$29*$D31)</f>
        <v>1642.6000000000001</v>
      </c>
      <c r="AU31" s="242">
        <f t="shared" si="9"/>
        <v>1680.8000000000002</v>
      </c>
      <c r="AV31" s="242">
        <f t="shared" si="9"/>
        <v>1719.0000000000002</v>
      </c>
      <c r="AW31" s="242">
        <f t="shared" si="9"/>
        <v>1757.2</v>
      </c>
      <c r="AX31" s="242">
        <f t="shared" si="9"/>
        <v>1795.4</v>
      </c>
      <c r="AY31" s="242">
        <f t="shared" si="9"/>
        <v>1833.6000000000001</v>
      </c>
      <c r="AZ31" s="242">
        <f t="shared" si="9"/>
        <v>1871.8000000000002</v>
      </c>
      <c r="BA31" s="289">
        <f t="shared" si="9"/>
        <v>1910.0000000000002</v>
      </c>
      <c r="BB31" s="168"/>
      <c r="BC31" s="168"/>
      <c r="BD31" s="168"/>
      <c r="BE31" s="168"/>
      <c r="BF31" s="168"/>
      <c r="BG31" s="168"/>
    </row>
    <row r="32" spans="1:59" x14ac:dyDescent="0.2">
      <c r="A32" s="231">
        <v>500</v>
      </c>
      <c r="B32" s="231" t="s">
        <v>51</v>
      </c>
      <c r="C32" s="231">
        <v>1.3</v>
      </c>
      <c r="D32" s="282">
        <v>65.3</v>
      </c>
      <c r="E32" s="270"/>
      <c r="F32" s="288">
        <f t="shared" si="5"/>
        <v>195.89999999999998</v>
      </c>
      <c r="G32" s="242">
        <f t="shared" si="5"/>
        <v>261.2</v>
      </c>
      <c r="H32" s="242">
        <f t="shared" si="5"/>
        <v>326.5</v>
      </c>
      <c r="I32" s="242">
        <f t="shared" si="5"/>
        <v>391.79999999999995</v>
      </c>
      <c r="J32" s="242">
        <f t="shared" si="5"/>
        <v>457.09999999999997</v>
      </c>
      <c r="K32" s="242">
        <f t="shared" si="5"/>
        <v>522.4</v>
      </c>
      <c r="L32" s="242">
        <f t="shared" si="5"/>
        <v>587.69999999999993</v>
      </c>
      <c r="M32" s="242">
        <f t="shared" si="5"/>
        <v>653</v>
      </c>
      <c r="N32" s="242">
        <f t="shared" si="5"/>
        <v>718.3</v>
      </c>
      <c r="O32" s="242">
        <f t="shared" si="5"/>
        <v>783.59999999999991</v>
      </c>
      <c r="P32" s="242">
        <f t="shared" si="6"/>
        <v>848.9</v>
      </c>
      <c r="Q32" s="242">
        <f t="shared" si="6"/>
        <v>914.19999999999993</v>
      </c>
      <c r="R32" s="242">
        <f t="shared" si="6"/>
        <v>979.5</v>
      </c>
      <c r="S32" s="242">
        <f t="shared" si="6"/>
        <v>1044.8</v>
      </c>
      <c r="T32" s="242">
        <f t="shared" si="6"/>
        <v>1110.0999999999999</v>
      </c>
      <c r="U32" s="242">
        <f t="shared" si="6"/>
        <v>1175.3999999999999</v>
      </c>
      <c r="V32" s="242">
        <f t="shared" si="6"/>
        <v>1240.7</v>
      </c>
      <c r="W32" s="242">
        <f t="shared" si="6"/>
        <v>1306</v>
      </c>
      <c r="X32" s="242">
        <f t="shared" si="6"/>
        <v>1371.3</v>
      </c>
      <c r="Y32" s="242">
        <f t="shared" si="6"/>
        <v>1436.6</v>
      </c>
      <c r="Z32" s="242">
        <f t="shared" si="7"/>
        <v>1501.8999999999999</v>
      </c>
      <c r="AA32" s="242">
        <f t="shared" si="7"/>
        <v>1567.1999999999998</v>
      </c>
      <c r="AB32" s="242">
        <f t="shared" si="7"/>
        <v>1632.5</v>
      </c>
      <c r="AC32" s="242">
        <f t="shared" si="7"/>
        <v>1697.8</v>
      </c>
      <c r="AD32" s="242">
        <f t="shared" si="7"/>
        <v>1763.1</v>
      </c>
      <c r="AE32" s="242">
        <f t="shared" si="7"/>
        <v>1828.3999999999999</v>
      </c>
      <c r="AF32" s="242">
        <f t="shared" si="7"/>
        <v>1893.6999999999998</v>
      </c>
      <c r="AG32" s="242">
        <f t="shared" si="7"/>
        <v>1959</v>
      </c>
      <c r="AH32" s="242">
        <f t="shared" si="7"/>
        <v>2024.3</v>
      </c>
      <c r="AI32" s="242">
        <f t="shared" si="7"/>
        <v>2089.6</v>
      </c>
      <c r="AJ32" s="242">
        <f t="shared" si="8"/>
        <v>2154.9</v>
      </c>
      <c r="AK32" s="242">
        <f t="shared" si="8"/>
        <v>2220.1999999999998</v>
      </c>
      <c r="AL32" s="242">
        <f t="shared" si="8"/>
        <v>2285.5</v>
      </c>
      <c r="AM32" s="242">
        <f t="shared" si="8"/>
        <v>2350.7999999999997</v>
      </c>
      <c r="AN32" s="242">
        <f t="shared" si="8"/>
        <v>2416.1</v>
      </c>
      <c r="AO32" s="242">
        <f t="shared" si="8"/>
        <v>2481.4</v>
      </c>
      <c r="AP32" s="242">
        <f t="shared" si="8"/>
        <v>2546.6999999999998</v>
      </c>
      <c r="AQ32" s="242">
        <f t="shared" si="8"/>
        <v>2612</v>
      </c>
      <c r="AR32" s="242">
        <f t="shared" si="8"/>
        <v>2677.2999999999997</v>
      </c>
      <c r="AS32" s="242">
        <f t="shared" si="8"/>
        <v>2742.6</v>
      </c>
      <c r="AT32" s="242">
        <f t="shared" si="9"/>
        <v>2807.9</v>
      </c>
      <c r="AU32" s="242">
        <f t="shared" si="9"/>
        <v>2873.2</v>
      </c>
      <c r="AV32" s="242">
        <f t="shared" si="9"/>
        <v>2938.5</v>
      </c>
      <c r="AW32" s="242">
        <f t="shared" si="9"/>
        <v>3003.7999999999997</v>
      </c>
      <c r="AX32" s="242">
        <f t="shared" si="9"/>
        <v>3069.1</v>
      </c>
      <c r="AY32" s="242">
        <f t="shared" si="9"/>
        <v>3134.3999999999996</v>
      </c>
      <c r="AZ32" s="242">
        <f t="shared" si="9"/>
        <v>3199.7</v>
      </c>
      <c r="BA32" s="289">
        <f t="shared" si="9"/>
        <v>3265</v>
      </c>
      <c r="BB32" s="168"/>
      <c r="BC32" s="168"/>
      <c r="BD32" s="168"/>
      <c r="BE32" s="168"/>
      <c r="BF32" s="168"/>
      <c r="BG32" s="168"/>
    </row>
    <row r="33" spans="1:59" x14ac:dyDescent="0.2">
      <c r="A33" s="231">
        <v>600</v>
      </c>
      <c r="B33" s="231" t="s">
        <v>50</v>
      </c>
      <c r="C33" s="231">
        <v>1.27</v>
      </c>
      <c r="D33" s="282">
        <v>44.6</v>
      </c>
      <c r="E33" s="270"/>
      <c r="F33" s="288">
        <f t="shared" si="5"/>
        <v>133.80000000000001</v>
      </c>
      <c r="G33" s="242">
        <f t="shared" si="5"/>
        <v>178.4</v>
      </c>
      <c r="H33" s="242">
        <f t="shared" si="5"/>
        <v>223</v>
      </c>
      <c r="I33" s="242">
        <f t="shared" si="5"/>
        <v>267.60000000000002</v>
      </c>
      <c r="J33" s="242">
        <f t="shared" si="5"/>
        <v>312.2</v>
      </c>
      <c r="K33" s="242">
        <f t="shared" si="5"/>
        <v>356.8</v>
      </c>
      <c r="L33" s="242">
        <f t="shared" si="5"/>
        <v>401.40000000000003</v>
      </c>
      <c r="M33" s="242">
        <f t="shared" si="5"/>
        <v>446</v>
      </c>
      <c r="N33" s="242">
        <f t="shared" si="5"/>
        <v>490.6</v>
      </c>
      <c r="O33" s="242">
        <f t="shared" si="5"/>
        <v>535.20000000000005</v>
      </c>
      <c r="P33" s="242">
        <f t="shared" si="6"/>
        <v>579.80000000000007</v>
      </c>
      <c r="Q33" s="242">
        <f t="shared" si="6"/>
        <v>624.4</v>
      </c>
      <c r="R33" s="242">
        <f t="shared" si="6"/>
        <v>669</v>
      </c>
      <c r="S33" s="242">
        <f t="shared" si="6"/>
        <v>713.6</v>
      </c>
      <c r="T33" s="242">
        <f t="shared" si="6"/>
        <v>758.2</v>
      </c>
      <c r="U33" s="242">
        <f t="shared" si="6"/>
        <v>802.80000000000007</v>
      </c>
      <c r="V33" s="242">
        <f t="shared" si="6"/>
        <v>847.4</v>
      </c>
      <c r="W33" s="242">
        <f t="shared" si="6"/>
        <v>892</v>
      </c>
      <c r="X33" s="242">
        <f t="shared" si="6"/>
        <v>936.6</v>
      </c>
      <c r="Y33" s="242">
        <f t="shared" si="6"/>
        <v>981.2</v>
      </c>
      <c r="Z33" s="242">
        <f t="shared" si="7"/>
        <v>1025.8</v>
      </c>
      <c r="AA33" s="242">
        <f t="shared" si="7"/>
        <v>1070.4000000000001</v>
      </c>
      <c r="AB33" s="242">
        <f t="shared" si="7"/>
        <v>1115</v>
      </c>
      <c r="AC33" s="242">
        <f t="shared" si="7"/>
        <v>1159.6000000000001</v>
      </c>
      <c r="AD33" s="242">
        <f t="shared" si="7"/>
        <v>1204.2</v>
      </c>
      <c r="AE33" s="242">
        <f t="shared" si="7"/>
        <v>1248.8</v>
      </c>
      <c r="AF33" s="242">
        <f t="shared" si="7"/>
        <v>1293.4000000000001</v>
      </c>
      <c r="AG33" s="242">
        <f t="shared" si="7"/>
        <v>1338</v>
      </c>
      <c r="AH33" s="242">
        <f t="shared" si="7"/>
        <v>1382.6000000000001</v>
      </c>
      <c r="AI33" s="242">
        <f t="shared" si="7"/>
        <v>1427.2</v>
      </c>
      <c r="AJ33" s="242">
        <f t="shared" si="8"/>
        <v>1471.8</v>
      </c>
      <c r="AK33" s="242">
        <f t="shared" si="8"/>
        <v>1516.4</v>
      </c>
      <c r="AL33" s="242">
        <f t="shared" si="8"/>
        <v>1561</v>
      </c>
      <c r="AM33" s="242">
        <f t="shared" si="8"/>
        <v>1605.6000000000001</v>
      </c>
      <c r="AN33" s="242">
        <f t="shared" si="8"/>
        <v>1650.2</v>
      </c>
      <c r="AO33" s="242">
        <f t="shared" si="8"/>
        <v>1694.8</v>
      </c>
      <c r="AP33" s="242">
        <f t="shared" si="8"/>
        <v>1739.4</v>
      </c>
      <c r="AQ33" s="242">
        <f t="shared" si="8"/>
        <v>1784</v>
      </c>
      <c r="AR33" s="242">
        <f t="shared" si="8"/>
        <v>1828.6000000000001</v>
      </c>
      <c r="AS33" s="242">
        <f t="shared" si="8"/>
        <v>1873.2</v>
      </c>
      <c r="AT33" s="242">
        <f t="shared" si="9"/>
        <v>1917.8</v>
      </c>
      <c r="AU33" s="242">
        <f t="shared" si="9"/>
        <v>1962.4</v>
      </c>
      <c r="AV33" s="242">
        <f t="shared" si="9"/>
        <v>2007</v>
      </c>
      <c r="AW33" s="242">
        <f t="shared" si="9"/>
        <v>2051.6</v>
      </c>
      <c r="AX33" s="242">
        <f t="shared" si="9"/>
        <v>2096.2000000000003</v>
      </c>
      <c r="AY33" s="242">
        <f t="shared" si="9"/>
        <v>2140.8000000000002</v>
      </c>
      <c r="AZ33" s="242">
        <f t="shared" si="9"/>
        <v>2185.4</v>
      </c>
      <c r="BA33" s="289">
        <f t="shared" si="9"/>
        <v>2230</v>
      </c>
      <c r="BB33" s="168"/>
      <c r="BC33" s="168"/>
      <c r="BD33" s="168"/>
      <c r="BE33" s="168"/>
      <c r="BF33" s="168"/>
      <c r="BG33" s="168"/>
    </row>
    <row r="34" spans="1:59" x14ac:dyDescent="0.2">
      <c r="A34" s="231">
        <v>600</v>
      </c>
      <c r="B34" s="231" t="s">
        <v>51</v>
      </c>
      <c r="C34" s="231">
        <v>1.3</v>
      </c>
      <c r="D34" s="282">
        <v>76.099999999999994</v>
      </c>
      <c r="E34" s="270"/>
      <c r="F34" s="288">
        <f t="shared" si="5"/>
        <v>228.29999999999998</v>
      </c>
      <c r="G34" s="242">
        <f t="shared" si="5"/>
        <v>304.39999999999998</v>
      </c>
      <c r="H34" s="242">
        <f t="shared" si="5"/>
        <v>380.5</v>
      </c>
      <c r="I34" s="242">
        <f t="shared" si="5"/>
        <v>456.59999999999997</v>
      </c>
      <c r="J34" s="242">
        <f t="shared" si="5"/>
        <v>532.69999999999993</v>
      </c>
      <c r="K34" s="242">
        <f t="shared" si="5"/>
        <v>608.79999999999995</v>
      </c>
      <c r="L34" s="242">
        <f t="shared" si="5"/>
        <v>684.9</v>
      </c>
      <c r="M34" s="242">
        <f t="shared" si="5"/>
        <v>761</v>
      </c>
      <c r="N34" s="242">
        <f t="shared" si="5"/>
        <v>837.09999999999991</v>
      </c>
      <c r="O34" s="242">
        <f t="shared" si="5"/>
        <v>913.19999999999993</v>
      </c>
      <c r="P34" s="242">
        <f t="shared" si="6"/>
        <v>989.3</v>
      </c>
      <c r="Q34" s="242">
        <f t="shared" si="6"/>
        <v>1065.3999999999999</v>
      </c>
      <c r="R34" s="242">
        <f t="shared" si="6"/>
        <v>1141.5</v>
      </c>
      <c r="S34" s="242">
        <f t="shared" si="6"/>
        <v>1217.5999999999999</v>
      </c>
      <c r="T34" s="242">
        <f t="shared" si="6"/>
        <v>1293.6999999999998</v>
      </c>
      <c r="U34" s="242">
        <f t="shared" si="6"/>
        <v>1369.8</v>
      </c>
      <c r="V34" s="242">
        <f t="shared" si="6"/>
        <v>1445.8999999999999</v>
      </c>
      <c r="W34" s="242">
        <f t="shared" si="6"/>
        <v>1522</v>
      </c>
      <c r="X34" s="242">
        <f t="shared" si="6"/>
        <v>1598.1</v>
      </c>
      <c r="Y34" s="242">
        <f t="shared" si="6"/>
        <v>1674.1999999999998</v>
      </c>
      <c r="Z34" s="242">
        <f t="shared" si="7"/>
        <v>1750.3</v>
      </c>
      <c r="AA34" s="242">
        <f t="shared" si="7"/>
        <v>1826.3999999999999</v>
      </c>
      <c r="AB34" s="242">
        <f t="shared" si="7"/>
        <v>1902.4999999999998</v>
      </c>
      <c r="AC34" s="242">
        <f t="shared" si="7"/>
        <v>1978.6</v>
      </c>
      <c r="AD34" s="242">
        <f t="shared" si="7"/>
        <v>2054.6999999999998</v>
      </c>
      <c r="AE34" s="242">
        <f t="shared" si="7"/>
        <v>2130.7999999999997</v>
      </c>
      <c r="AF34" s="242">
        <f t="shared" si="7"/>
        <v>2206.8999999999996</v>
      </c>
      <c r="AG34" s="242">
        <f t="shared" si="7"/>
        <v>2283</v>
      </c>
      <c r="AH34" s="242">
        <f t="shared" si="7"/>
        <v>2359.1</v>
      </c>
      <c r="AI34" s="242">
        <f t="shared" si="7"/>
        <v>2435.1999999999998</v>
      </c>
      <c r="AJ34" s="242">
        <f t="shared" si="8"/>
        <v>2511.2999999999997</v>
      </c>
      <c r="AK34" s="242">
        <f t="shared" si="8"/>
        <v>2587.3999999999996</v>
      </c>
      <c r="AL34" s="242">
        <f t="shared" si="8"/>
        <v>2663.5</v>
      </c>
      <c r="AM34" s="242">
        <f t="shared" si="8"/>
        <v>2739.6</v>
      </c>
      <c r="AN34" s="242">
        <f t="shared" si="8"/>
        <v>2815.7</v>
      </c>
      <c r="AO34" s="242">
        <f t="shared" si="8"/>
        <v>2891.7999999999997</v>
      </c>
      <c r="AP34" s="242">
        <f t="shared" si="8"/>
        <v>2967.8999999999996</v>
      </c>
      <c r="AQ34" s="242">
        <f t="shared" si="8"/>
        <v>3044</v>
      </c>
      <c r="AR34" s="242">
        <f t="shared" si="8"/>
        <v>3120.1</v>
      </c>
      <c r="AS34" s="242">
        <f t="shared" si="8"/>
        <v>3196.2</v>
      </c>
      <c r="AT34" s="242">
        <f t="shared" si="9"/>
        <v>3272.2999999999997</v>
      </c>
      <c r="AU34" s="242">
        <f t="shared" si="9"/>
        <v>3348.3999999999996</v>
      </c>
      <c r="AV34" s="242">
        <f t="shared" si="9"/>
        <v>3424.4999999999995</v>
      </c>
      <c r="AW34" s="242">
        <f t="shared" si="9"/>
        <v>3500.6</v>
      </c>
      <c r="AX34" s="242">
        <f t="shared" si="9"/>
        <v>3576.7</v>
      </c>
      <c r="AY34" s="242">
        <f t="shared" si="9"/>
        <v>3652.7999999999997</v>
      </c>
      <c r="AZ34" s="242">
        <f t="shared" si="9"/>
        <v>3728.8999999999996</v>
      </c>
      <c r="BA34" s="289">
        <f t="shared" si="9"/>
        <v>3804.9999999999995</v>
      </c>
      <c r="BB34" s="168"/>
      <c r="BC34" s="168"/>
      <c r="BD34" s="168"/>
      <c r="BE34" s="168"/>
      <c r="BF34" s="168"/>
      <c r="BG34" s="168"/>
    </row>
    <row r="35" spans="1:59" x14ac:dyDescent="0.2">
      <c r="A35" s="231">
        <v>700</v>
      </c>
      <c r="B35" s="231" t="s">
        <v>50</v>
      </c>
      <c r="C35" s="231">
        <v>1.27</v>
      </c>
      <c r="D35" s="282">
        <v>50.8</v>
      </c>
      <c r="E35" s="270"/>
      <c r="F35" s="288">
        <f t="shared" ref="F35:U40" si="10">(($D$6/50)^$C35)*(F$29*$D35)</f>
        <v>152.39999999999998</v>
      </c>
      <c r="G35" s="242">
        <f t="shared" si="10"/>
        <v>203.2</v>
      </c>
      <c r="H35" s="242">
        <f t="shared" si="10"/>
        <v>254</v>
      </c>
      <c r="I35" s="242">
        <f t="shared" si="10"/>
        <v>304.79999999999995</v>
      </c>
      <c r="J35" s="242">
        <f t="shared" si="10"/>
        <v>355.59999999999997</v>
      </c>
      <c r="K35" s="242">
        <f t="shared" si="10"/>
        <v>406.4</v>
      </c>
      <c r="L35" s="242">
        <f t="shared" si="10"/>
        <v>457.2</v>
      </c>
      <c r="M35" s="242">
        <f t="shared" si="10"/>
        <v>508</v>
      </c>
      <c r="N35" s="242">
        <f t="shared" si="10"/>
        <v>558.79999999999995</v>
      </c>
      <c r="O35" s="242">
        <f t="shared" si="10"/>
        <v>609.59999999999991</v>
      </c>
      <c r="P35" s="242">
        <f t="shared" si="10"/>
        <v>660.4</v>
      </c>
      <c r="Q35" s="242">
        <f t="shared" si="10"/>
        <v>711.19999999999993</v>
      </c>
      <c r="R35" s="242">
        <f t="shared" si="10"/>
        <v>762</v>
      </c>
      <c r="S35" s="242">
        <f t="shared" si="10"/>
        <v>812.8</v>
      </c>
      <c r="T35" s="242">
        <f t="shared" si="10"/>
        <v>863.59999999999991</v>
      </c>
      <c r="U35" s="242">
        <f t="shared" si="10"/>
        <v>914.4</v>
      </c>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43"/>
      <c r="AZ35" s="243"/>
      <c r="BA35" s="244"/>
      <c r="BB35" s="168"/>
      <c r="BC35" s="168"/>
      <c r="BD35" s="168"/>
      <c r="BE35" s="168"/>
      <c r="BF35" s="168"/>
      <c r="BG35" s="168"/>
    </row>
    <row r="36" spans="1:59" x14ac:dyDescent="0.2">
      <c r="A36" s="231">
        <v>700</v>
      </c>
      <c r="B36" s="231" t="s">
        <v>51</v>
      </c>
      <c r="C36" s="231">
        <v>1.3</v>
      </c>
      <c r="D36" s="282">
        <v>86.7</v>
      </c>
      <c r="E36" s="270"/>
      <c r="F36" s="288">
        <f t="shared" si="10"/>
        <v>260.10000000000002</v>
      </c>
      <c r="G36" s="242">
        <f t="shared" si="10"/>
        <v>346.8</v>
      </c>
      <c r="H36" s="242">
        <f t="shared" si="10"/>
        <v>433.5</v>
      </c>
      <c r="I36" s="242">
        <f t="shared" si="10"/>
        <v>520.20000000000005</v>
      </c>
      <c r="J36" s="242">
        <f t="shared" si="10"/>
        <v>606.9</v>
      </c>
      <c r="K36" s="242">
        <f t="shared" si="10"/>
        <v>693.6</v>
      </c>
      <c r="L36" s="242">
        <f t="shared" si="10"/>
        <v>780.30000000000007</v>
      </c>
      <c r="M36" s="242">
        <f t="shared" si="10"/>
        <v>867</v>
      </c>
      <c r="N36" s="242">
        <f t="shared" si="10"/>
        <v>953.7</v>
      </c>
      <c r="O36" s="242">
        <f t="shared" si="10"/>
        <v>1040.4000000000001</v>
      </c>
      <c r="P36" s="242">
        <f t="shared" si="10"/>
        <v>1127.1000000000001</v>
      </c>
      <c r="Q36" s="242">
        <f t="shared" si="10"/>
        <v>1213.8</v>
      </c>
      <c r="R36" s="242">
        <f t="shared" si="10"/>
        <v>1300.5</v>
      </c>
      <c r="S36" s="242">
        <f t="shared" si="10"/>
        <v>1387.2</v>
      </c>
      <c r="T36" s="242">
        <f t="shared" si="10"/>
        <v>1473.9</v>
      </c>
      <c r="U36" s="242">
        <f t="shared" si="10"/>
        <v>1560.6000000000001</v>
      </c>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43"/>
      <c r="AZ36" s="243"/>
      <c r="BA36" s="244"/>
      <c r="BB36" s="168"/>
      <c r="BC36" s="168"/>
      <c r="BD36" s="168"/>
      <c r="BE36" s="168"/>
      <c r="BF36" s="168"/>
      <c r="BG36" s="168"/>
    </row>
    <row r="37" spans="1:59" x14ac:dyDescent="0.2">
      <c r="A37" s="231">
        <v>800</v>
      </c>
      <c r="B37" s="231" t="s">
        <v>50</v>
      </c>
      <c r="C37" s="231">
        <v>1.28</v>
      </c>
      <c r="D37" s="282">
        <v>56.9</v>
      </c>
      <c r="E37" s="270"/>
      <c r="F37" s="288">
        <f t="shared" si="10"/>
        <v>170.7</v>
      </c>
      <c r="G37" s="242">
        <f t="shared" si="10"/>
        <v>227.6</v>
      </c>
      <c r="H37" s="242">
        <f t="shared" si="10"/>
        <v>284.5</v>
      </c>
      <c r="I37" s="242">
        <f t="shared" si="10"/>
        <v>341.4</v>
      </c>
      <c r="J37" s="242">
        <f t="shared" si="10"/>
        <v>398.3</v>
      </c>
      <c r="K37" s="242">
        <f t="shared" si="10"/>
        <v>455.2</v>
      </c>
      <c r="L37" s="242">
        <f t="shared" si="10"/>
        <v>512.1</v>
      </c>
      <c r="M37" s="242">
        <f t="shared" si="10"/>
        <v>569</v>
      </c>
      <c r="N37" s="242">
        <f t="shared" si="10"/>
        <v>625.9</v>
      </c>
      <c r="O37" s="242">
        <f t="shared" si="10"/>
        <v>682.8</v>
      </c>
      <c r="P37" s="242">
        <f t="shared" si="10"/>
        <v>739.69999999999993</v>
      </c>
      <c r="Q37" s="242">
        <f t="shared" si="10"/>
        <v>796.6</v>
      </c>
      <c r="R37" s="242">
        <f t="shared" si="10"/>
        <v>853.5</v>
      </c>
      <c r="S37" s="242">
        <f t="shared" si="10"/>
        <v>910.4</v>
      </c>
      <c r="T37" s="242">
        <f t="shared" si="10"/>
        <v>967.3</v>
      </c>
      <c r="U37" s="242">
        <f t="shared" si="10"/>
        <v>1024.2</v>
      </c>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43"/>
      <c r="AZ37" s="243"/>
      <c r="BA37" s="244"/>
      <c r="BB37" s="168"/>
      <c r="BC37" s="168"/>
      <c r="BD37" s="168"/>
      <c r="BE37" s="168"/>
      <c r="BF37" s="168"/>
      <c r="BG37" s="168"/>
    </row>
    <row r="38" spans="1:59" x14ac:dyDescent="0.2">
      <c r="A38" s="231">
        <v>800</v>
      </c>
      <c r="B38" s="231" t="s">
        <v>51</v>
      </c>
      <c r="C38" s="231">
        <v>1.3</v>
      </c>
      <c r="D38" s="282">
        <v>97.2</v>
      </c>
      <c r="E38" s="270"/>
      <c r="F38" s="288">
        <f t="shared" si="10"/>
        <v>291.60000000000002</v>
      </c>
      <c r="G38" s="242">
        <f t="shared" si="10"/>
        <v>388.8</v>
      </c>
      <c r="H38" s="242">
        <f t="shared" si="10"/>
        <v>486</v>
      </c>
      <c r="I38" s="242">
        <f t="shared" si="10"/>
        <v>583.20000000000005</v>
      </c>
      <c r="J38" s="242">
        <f t="shared" si="10"/>
        <v>680.4</v>
      </c>
      <c r="K38" s="242">
        <f t="shared" si="10"/>
        <v>777.6</v>
      </c>
      <c r="L38" s="242">
        <f t="shared" si="10"/>
        <v>874.80000000000007</v>
      </c>
      <c r="M38" s="242">
        <f t="shared" si="10"/>
        <v>972</v>
      </c>
      <c r="N38" s="242">
        <f t="shared" si="10"/>
        <v>1069.2</v>
      </c>
      <c r="O38" s="242">
        <f t="shared" si="10"/>
        <v>1166.4000000000001</v>
      </c>
      <c r="P38" s="242">
        <f t="shared" si="10"/>
        <v>1263.6000000000001</v>
      </c>
      <c r="Q38" s="242">
        <f t="shared" si="10"/>
        <v>1360.8</v>
      </c>
      <c r="R38" s="242">
        <f t="shared" si="10"/>
        <v>1458</v>
      </c>
      <c r="S38" s="242">
        <f t="shared" si="10"/>
        <v>1555.2</v>
      </c>
      <c r="T38" s="242">
        <f t="shared" si="10"/>
        <v>1652.4</v>
      </c>
      <c r="U38" s="242">
        <f t="shared" si="10"/>
        <v>1749.6000000000001</v>
      </c>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4"/>
      <c r="BB38" s="168"/>
      <c r="BC38" s="168"/>
      <c r="BD38" s="168"/>
      <c r="BE38" s="168"/>
      <c r="BF38" s="168"/>
      <c r="BG38" s="168"/>
    </row>
    <row r="39" spans="1:59" x14ac:dyDescent="0.2">
      <c r="A39" s="231">
        <v>900</v>
      </c>
      <c r="B39" s="231" t="s">
        <v>50</v>
      </c>
      <c r="C39" s="231">
        <v>1.28</v>
      </c>
      <c r="D39" s="282">
        <v>63</v>
      </c>
      <c r="E39" s="270"/>
      <c r="F39" s="288">
        <f t="shared" si="10"/>
        <v>189</v>
      </c>
      <c r="G39" s="242">
        <f t="shared" si="10"/>
        <v>252</v>
      </c>
      <c r="H39" s="242">
        <f t="shared" si="10"/>
        <v>315</v>
      </c>
      <c r="I39" s="242">
        <f t="shared" si="10"/>
        <v>378</v>
      </c>
      <c r="J39" s="242">
        <f t="shared" si="10"/>
        <v>441</v>
      </c>
      <c r="K39" s="242">
        <f t="shared" si="10"/>
        <v>504</v>
      </c>
      <c r="L39" s="242">
        <f t="shared" si="10"/>
        <v>567</v>
      </c>
      <c r="M39" s="242">
        <f t="shared" si="10"/>
        <v>630</v>
      </c>
      <c r="N39" s="242">
        <f t="shared" si="10"/>
        <v>693</v>
      </c>
      <c r="O39" s="242">
        <f t="shared" si="10"/>
        <v>756</v>
      </c>
      <c r="P39" s="242">
        <f t="shared" si="10"/>
        <v>819</v>
      </c>
      <c r="Q39" s="242">
        <f t="shared" si="10"/>
        <v>882</v>
      </c>
      <c r="R39" s="242">
        <f t="shared" si="10"/>
        <v>945</v>
      </c>
      <c r="S39" s="242">
        <f t="shared" si="10"/>
        <v>1008</v>
      </c>
      <c r="T39" s="242">
        <f t="shared" si="10"/>
        <v>1071</v>
      </c>
      <c r="U39" s="242">
        <f t="shared" si="10"/>
        <v>1134</v>
      </c>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43"/>
      <c r="AV39" s="243"/>
      <c r="AW39" s="243"/>
      <c r="AX39" s="243"/>
      <c r="AY39" s="243"/>
      <c r="AZ39" s="243"/>
      <c r="BA39" s="244"/>
      <c r="BB39" s="168"/>
      <c r="BC39" s="168"/>
      <c r="BD39" s="168"/>
      <c r="BE39" s="168"/>
      <c r="BF39" s="168"/>
      <c r="BG39" s="168"/>
    </row>
    <row r="40" spans="1:59" ht="15" thickBot="1" x14ac:dyDescent="0.25">
      <c r="A40" s="245">
        <v>900</v>
      </c>
      <c r="B40" s="245" t="s">
        <v>51</v>
      </c>
      <c r="C40" s="245">
        <v>1.31</v>
      </c>
      <c r="D40" s="285">
        <v>108</v>
      </c>
      <c r="E40" s="274"/>
      <c r="F40" s="300">
        <f t="shared" si="10"/>
        <v>324</v>
      </c>
      <c r="G40" s="301">
        <f t="shared" si="10"/>
        <v>432</v>
      </c>
      <c r="H40" s="301">
        <f t="shared" si="10"/>
        <v>540</v>
      </c>
      <c r="I40" s="301">
        <f t="shared" si="10"/>
        <v>648</v>
      </c>
      <c r="J40" s="301">
        <f t="shared" si="10"/>
        <v>756</v>
      </c>
      <c r="K40" s="301">
        <f t="shared" si="10"/>
        <v>864</v>
      </c>
      <c r="L40" s="301">
        <f t="shared" si="10"/>
        <v>972</v>
      </c>
      <c r="M40" s="301">
        <f t="shared" si="10"/>
        <v>1080</v>
      </c>
      <c r="N40" s="301">
        <f t="shared" si="10"/>
        <v>1188</v>
      </c>
      <c r="O40" s="301">
        <f t="shared" si="10"/>
        <v>1296</v>
      </c>
      <c r="P40" s="301">
        <f t="shared" si="10"/>
        <v>1404</v>
      </c>
      <c r="Q40" s="301">
        <f t="shared" si="10"/>
        <v>1512</v>
      </c>
      <c r="R40" s="301">
        <f t="shared" si="10"/>
        <v>1620</v>
      </c>
      <c r="S40" s="301">
        <f t="shared" si="10"/>
        <v>1728</v>
      </c>
      <c r="T40" s="301">
        <f t="shared" si="10"/>
        <v>1836</v>
      </c>
      <c r="U40" s="301">
        <f t="shared" si="10"/>
        <v>1944</v>
      </c>
      <c r="V40" s="302"/>
      <c r="W40" s="302"/>
      <c r="X40" s="302"/>
      <c r="Y40" s="302"/>
      <c r="Z40" s="302"/>
      <c r="AA40" s="302"/>
      <c r="AB40" s="302"/>
      <c r="AC40" s="302"/>
      <c r="AD40" s="302"/>
      <c r="AE40" s="302"/>
      <c r="AF40" s="302"/>
      <c r="AG40" s="302"/>
      <c r="AH40" s="302"/>
      <c r="AI40" s="302"/>
      <c r="AJ40" s="302"/>
      <c r="AK40" s="302"/>
      <c r="AL40" s="302"/>
      <c r="AM40" s="302"/>
      <c r="AN40" s="302"/>
      <c r="AO40" s="302"/>
      <c r="AP40" s="302"/>
      <c r="AQ40" s="302"/>
      <c r="AR40" s="302"/>
      <c r="AS40" s="302"/>
      <c r="AT40" s="302"/>
      <c r="AU40" s="302"/>
      <c r="AV40" s="302"/>
      <c r="AW40" s="302"/>
      <c r="AX40" s="302"/>
      <c r="AY40" s="302"/>
      <c r="AZ40" s="302"/>
      <c r="BA40" s="303"/>
      <c r="BB40" s="168"/>
      <c r="BC40" s="168"/>
      <c r="BD40" s="168"/>
      <c r="BE40" s="168"/>
      <c r="BF40" s="168"/>
      <c r="BG40" s="168"/>
    </row>
  </sheetData>
  <sheetProtection algorithmName="SHA-512" hashValue="7ZvRJVxAjE0Ln3KaI57V9WRMmE6jNNJlMDnzfe8a7ssx61m7wyAtZjA1LoTajObFvteEW/K1GcsiPt70hYa1og==" saltValue="YiPw403PsMUkrJ8JUgcwow==" spinCount="100000" sheet="1" objects="1" scenarios="1"/>
  <conditionalFormatting sqref="F31:BA40">
    <cfRule type="cellIs" dxfId="63" priority="3" stopIfTrue="1" operator="greaterThanOrEqual">
      <formula>$D$8</formula>
    </cfRule>
  </conditionalFormatting>
  <conditionalFormatting sqref="F15:BG24">
    <cfRule type="cellIs" dxfId="62" priority="2" stopIfTrue="1" operator="greaterThanOrEqual">
      <formula>$D$8</formula>
    </cfRule>
  </conditionalFormatting>
  <dataValidations disablePrompts="1" count="2">
    <dataValidation type="custom" allowBlank="1" showInputMessage="1" showErrorMessage="1" errorTitle="Error" error="Flow Temp Too High" sqref="D3" xr:uid="{B3194E35-FA14-4622-8EA9-815B5FBD7778}">
      <formula1>D3&lt;100.1</formula1>
    </dataValidation>
    <dataValidation type="custom" allowBlank="1" showInputMessage="1" showErrorMessage="1" errorTitle="Return Cannot Exceed Flow" error="Return Temp can not be higher than Flow Temp" sqref="D4" xr:uid="{1ADFCCFE-3604-4C83-9B40-9196F4BAC60D}">
      <formula1>D4&lt;D3</formula1>
    </dataValidation>
  </dataValidations>
  <hyperlinks>
    <hyperlink ref="K4" r:id="rId1" xr:uid="{C22E043E-36B0-4E1F-80B5-5A65A0AACF2B}"/>
    <hyperlink ref="K5" r:id="rId2" xr:uid="{6E178D02-434F-4027-B8FB-5449C11AF28B}"/>
    <hyperlink ref="O3:Q3" location="Home!A1" display="Home" xr:uid="{5EB3E954-749D-42CE-95DC-3FCB3D266C95}"/>
    <hyperlink ref="O4:Q4" r:id="rId3" display="Product Webpage" xr:uid="{FFF38557-8D8F-47E2-A51F-472FBB108811}"/>
    <hyperlink ref="O5:Q5" location="Valves!Print_Area" display="Valves" xr:uid="{6999E016-36D8-4C1E-8C6D-F3738AF43908}"/>
  </hyperlinks>
  <pageMargins left="0.7" right="0.7" top="0.75" bottom="0.75" header="0.3" footer="0.3"/>
  <pageSetup paperSize="9" scale="55" orientation="landscape" r:id="rId4"/>
  <drawing r:id="rId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26</vt:i4>
      </vt:variant>
      <vt:variant>
        <vt:lpstr>Named Ranges</vt:lpstr>
      </vt:variant>
      <vt:variant>
        <vt:i4>23</vt:i4>
      </vt:variant>
    </vt:vector>
  </HeadingPairs>
  <TitlesOfParts>
    <vt:vector size="49" baseType="lpstr">
      <vt:lpstr>Home</vt:lpstr>
      <vt:lpstr>Primo Plus</vt:lpstr>
      <vt:lpstr>Fascia &amp; Fascia Grace</vt:lpstr>
      <vt:lpstr>Centre Tap</vt:lpstr>
      <vt:lpstr>Multicolumn Plus</vt:lpstr>
      <vt:lpstr>Precision Horizontal</vt:lpstr>
      <vt:lpstr>Precision Plus Vertical</vt:lpstr>
      <vt:lpstr>Precision Vertical</vt:lpstr>
      <vt:lpstr>Profile Horizontal</vt:lpstr>
      <vt:lpstr>Profile Vertical</vt:lpstr>
      <vt:lpstr>Protecta</vt:lpstr>
      <vt:lpstr>Ultima (Precision)</vt:lpstr>
      <vt:lpstr>Ultima (Primo)</vt:lpstr>
      <vt:lpstr>Ultima (Vertical)</vt:lpstr>
      <vt:lpstr>Optima</vt:lpstr>
      <vt:lpstr>Radiavector</vt:lpstr>
      <vt:lpstr>Aura</vt:lpstr>
      <vt:lpstr>Aura Slim</vt:lpstr>
      <vt:lpstr>Electric</vt:lpstr>
      <vt:lpstr>Crystal E</vt:lpstr>
      <vt:lpstr>ClimaAir</vt:lpstr>
      <vt:lpstr>Edge</vt:lpstr>
      <vt:lpstr>Crystal</vt:lpstr>
      <vt:lpstr>Valves</vt:lpstr>
      <vt:lpstr>Outputs</vt:lpstr>
      <vt:lpstr>Ultima mCF Table</vt:lpstr>
      <vt:lpstr>Aura!Print_Area</vt:lpstr>
      <vt:lpstr>'Aura Slim'!Print_Area</vt:lpstr>
      <vt:lpstr>'Centre Tap'!Print_Area</vt:lpstr>
      <vt:lpstr>ClimaAir!Print_Area</vt:lpstr>
      <vt:lpstr>Crystal!Print_Area</vt:lpstr>
      <vt:lpstr>'Crystal E'!Print_Area</vt:lpstr>
      <vt:lpstr>Edge!Print_Area</vt:lpstr>
      <vt:lpstr>Electric!Print_Area</vt:lpstr>
      <vt:lpstr>'Fascia &amp; Fascia Grace'!Print_Area</vt:lpstr>
      <vt:lpstr>'Multicolumn Plus'!Print_Area</vt:lpstr>
      <vt:lpstr>Optima!Print_Area</vt:lpstr>
      <vt:lpstr>'Precision Horizontal'!Print_Area</vt:lpstr>
      <vt:lpstr>'Precision Plus Vertical'!Print_Area</vt:lpstr>
      <vt:lpstr>'Precision Vertical'!Print_Area</vt:lpstr>
      <vt:lpstr>'Primo Plus'!Print_Area</vt:lpstr>
      <vt:lpstr>'Profile Horizontal'!Print_Area</vt:lpstr>
      <vt:lpstr>'Profile Vertical'!Print_Area</vt:lpstr>
      <vt:lpstr>Protecta!Print_Area</vt:lpstr>
      <vt:lpstr>Radiavector!Print_Area</vt:lpstr>
      <vt:lpstr>'Ultima (Precision)'!Print_Area</vt:lpstr>
      <vt:lpstr>'Ultima (Primo)'!Print_Area</vt:lpstr>
      <vt:lpstr>'Ultima (Vertical)'!Print_Area</vt:lpstr>
      <vt:lpstr>Valves!Print_Area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Bailey SMITH</dc:creator>
  <cp:lastModifiedBy>Bailey SMITH</cp:lastModifiedBy>
  <cp:lastPrinted>2024-07-11T14:00:44Z</cp:lastPrinted>
  <dcterms:created xsi:type="dcterms:W3CDTF">2024-06-04T13:33:59Z</dcterms:created>
  <dcterms:modified xsi:type="dcterms:W3CDTF">2026-01-13T09:23:18Z</dcterms:modified>
</cp:coreProperties>
</file>